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 activeTab="2"/>
  </bookViews>
  <sheets>
    <sheet name="отрасли " sheetId="2" r:id="rId1"/>
    <sheet name="получатели" sheetId="1" r:id="rId2"/>
    <sheet name="программы" sheetId="3" r:id="rId3"/>
  </sheets>
  <definedNames>
    <definedName name="_xlnm.Print_Titles" localSheetId="1">получатели!$11:$12</definedName>
  </definedNames>
  <calcPr calcId="125725"/>
</workbook>
</file>

<file path=xl/calcChain.xml><?xml version="1.0" encoding="utf-8"?>
<calcChain xmlns="http://schemas.openxmlformats.org/spreadsheetml/2006/main">
  <c r="F207" i="2"/>
  <c r="F144"/>
  <c r="G95" i="1"/>
  <c r="G149"/>
  <c r="G242"/>
  <c r="F212" i="2"/>
  <c r="F169"/>
  <c r="F52"/>
  <c r="F198"/>
  <c r="F196"/>
  <c r="F182"/>
  <c r="F180"/>
  <c r="F34"/>
  <c r="F33" s="1"/>
  <c r="F138" l="1"/>
  <c r="F176"/>
  <c r="F116"/>
  <c r="F84"/>
  <c r="F80"/>
  <c r="F78"/>
  <c r="F76"/>
  <c r="F82"/>
  <c r="F203"/>
  <c r="F193"/>
  <c r="F192" s="1"/>
  <c r="G263" i="1"/>
  <c r="G212"/>
  <c r="G187"/>
  <c r="G189"/>
  <c r="G191"/>
  <c r="G117"/>
  <c r="G119"/>
  <c r="G58"/>
  <c r="G59"/>
  <c r="G130"/>
  <c r="G113"/>
  <c r="G89"/>
  <c r="G140"/>
  <c r="F75" i="2" l="1"/>
  <c r="G135" i="1"/>
  <c r="G133"/>
  <c r="G36"/>
  <c r="G35" s="1"/>
  <c r="F222" i="2"/>
  <c r="F221" s="1"/>
  <c r="F220" s="1"/>
  <c r="F162"/>
  <c r="F112"/>
  <c r="F94"/>
  <c r="F44"/>
  <c r="G233" i="1"/>
  <c r="G232" s="1"/>
  <c r="G246"/>
  <c r="G245" s="1"/>
  <c r="G244" s="1"/>
  <c r="G236"/>
  <c r="G235" s="1"/>
  <c r="G85"/>
  <c r="G69"/>
  <c r="G39"/>
  <c r="C23" i="3"/>
  <c r="G259" i="1" l="1"/>
  <c r="G205"/>
  <c r="G62"/>
  <c r="F131" i="2"/>
  <c r="F87"/>
  <c r="F50"/>
  <c r="F48"/>
  <c r="G71" i="1" l="1"/>
  <c r="F96" i="2"/>
  <c r="G129" i="1"/>
  <c r="G107"/>
  <c r="G22"/>
  <c r="G21" s="1"/>
  <c r="G20" s="1"/>
  <c r="G55"/>
  <c r="G54" s="1"/>
  <c r="G53" s="1"/>
  <c r="G181"/>
  <c r="G180" s="1"/>
  <c r="G179" s="1"/>
  <c r="G267"/>
  <c r="G266" s="1"/>
  <c r="G265" s="1"/>
  <c r="G43" l="1"/>
  <c r="G271"/>
  <c r="G270" s="1"/>
  <c r="G261"/>
  <c r="G255"/>
  <c r="G250"/>
  <c r="G249" s="1"/>
  <c r="G248" s="1"/>
  <c r="G230"/>
  <c r="G228"/>
  <c r="G226"/>
  <c r="G224"/>
  <c r="G222"/>
  <c r="G220"/>
  <c r="G218"/>
  <c r="G216"/>
  <c r="G214"/>
  <c r="G210"/>
  <c r="G207"/>
  <c r="G203"/>
  <c r="G201"/>
  <c r="G199"/>
  <c r="G195"/>
  <c r="G194" s="1"/>
  <c r="G193" s="1"/>
  <c r="G185"/>
  <c r="G177"/>
  <c r="G176" s="1"/>
  <c r="G154"/>
  <c r="G153" s="1"/>
  <c r="G146"/>
  <c r="G138"/>
  <c r="G137" s="1"/>
  <c r="G127"/>
  <c r="G125"/>
  <c r="G121"/>
  <c r="G115"/>
  <c r="G111"/>
  <c r="G105"/>
  <c r="G104" s="1"/>
  <c r="G102"/>
  <c r="G100"/>
  <c r="G97"/>
  <c r="G93"/>
  <c r="G92" s="1"/>
  <c r="G87"/>
  <c r="G84" s="1"/>
  <c r="G82"/>
  <c r="G78"/>
  <c r="G77" s="1"/>
  <c r="G75"/>
  <c r="G73"/>
  <c r="G66"/>
  <c r="G64"/>
  <c r="G48"/>
  <c r="G45"/>
  <c r="F121" i="2"/>
  <c r="F120" s="1"/>
  <c r="G110" i="1" l="1"/>
  <c r="G184"/>
  <c r="G183" s="1"/>
  <c r="G209"/>
  <c r="G254"/>
  <c r="G253" s="1"/>
  <c r="G124"/>
  <c r="G68"/>
  <c r="G198"/>
  <c r="G61"/>
  <c r="G99"/>
  <c r="G159"/>
  <c r="G158" s="1"/>
  <c r="G157" s="1"/>
  <c r="G156" s="1"/>
  <c r="F201" i="2"/>
  <c r="F200" s="1"/>
  <c r="F157"/>
  <c r="F153"/>
  <c r="F151"/>
  <c r="F149"/>
  <c r="F147"/>
  <c r="F140"/>
  <c r="F133"/>
  <c r="F29"/>
  <c r="F28" s="1"/>
  <c r="F54"/>
  <c r="F56"/>
  <c r="G16" i="1"/>
  <c r="G15" s="1"/>
  <c r="G14" s="1"/>
  <c r="G13" s="1"/>
  <c r="F18" i="2"/>
  <c r="F17" s="1"/>
  <c r="F167"/>
  <c r="F105"/>
  <c r="F178"/>
  <c r="F114"/>
  <c r="F72"/>
  <c r="F71" s="1"/>
  <c r="F70" s="1"/>
  <c r="F61"/>
  <c r="F226"/>
  <c r="F225" s="1"/>
  <c r="F224" s="1"/>
  <c r="F218"/>
  <c r="F217" s="1"/>
  <c r="F216" s="1"/>
  <c r="F209"/>
  <c r="F206" s="1"/>
  <c r="F190"/>
  <c r="F188"/>
  <c r="F184"/>
  <c r="F174"/>
  <c r="F164"/>
  <c r="F160"/>
  <c r="F142"/>
  <c r="F155"/>
  <c r="F136"/>
  <c r="F129"/>
  <c r="F127"/>
  <c r="F125"/>
  <c r="F118"/>
  <c r="F109"/>
  <c r="F108" s="1"/>
  <c r="F103"/>
  <c r="F102" s="1"/>
  <c r="F100"/>
  <c r="F98"/>
  <c r="F91"/>
  <c r="F89"/>
  <c r="F68"/>
  <c r="F67" s="1"/>
  <c r="F66" s="1"/>
  <c r="F64"/>
  <c r="F58"/>
  <c r="F46"/>
  <c r="F40"/>
  <c r="F37"/>
  <c r="F36" s="1"/>
  <c r="F23"/>
  <c r="F22" s="1"/>
  <c r="F15"/>
  <c r="F14" s="1"/>
  <c r="G269" i="1"/>
  <c r="G175"/>
  <c r="G173"/>
  <c r="G172" s="1"/>
  <c r="G169"/>
  <c r="G168" s="1"/>
  <c r="G164"/>
  <c r="G163" s="1"/>
  <c r="G152"/>
  <c r="G81"/>
  <c r="G80" s="1"/>
  <c r="G51"/>
  <c r="G41"/>
  <c r="G30"/>
  <c r="G29" s="1"/>
  <c r="G27"/>
  <c r="G26" s="1"/>
  <c r="F135" i="2" l="1"/>
  <c r="F39"/>
  <c r="F13" s="1"/>
  <c r="F111"/>
  <c r="F107" s="1"/>
  <c r="F173"/>
  <c r="G252" i="1"/>
  <c r="G57"/>
  <c r="F86" i="2"/>
  <c r="F172"/>
  <c r="F93"/>
  <c r="F159"/>
  <c r="F124"/>
  <c r="F187"/>
  <c r="F186" s="1"/>
  <c r="G38" i="1"/>
  <c r="G25" s="1"/>
  <c r="G162"/>
  <c r="G161" s="1"/>
  <c r="G197"/>
  <c r="F166" i="2"/>
  <c r="F205"/>
  <c r="G91" i="1"/>
  <c r="G109"/>
  <c r="G123"/>
  <c r="F123" i="2" l="1"/>
  <c r="F74"/>
  <c r="G24" i="1"/>
  <c r="F228" i="2" l="1"/>
  <c r="G273" i="1"/>
</calcChain>
</file>

<file path=xl/sharedStrings.xml><?xml version="1.0" encoding="utf-8"?>
<sst xmlns="http://schemas.openxmlformats.org/spreadsheetml/2006/main" count="2019" uniqueCount="297">
  <si>
    <t xml:space="preserve"> к решению Собрания депутатов района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</si>
  <si>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</si>
  <si>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</si>
  <si>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</si>
  <si>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</si>
  <si>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</si>
  <si>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</si>
  <si>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</si>
  <si>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</si>
  <si>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</si>
  <si>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</si>
  <si>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</si>
  <si>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</si>
  <si>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</si>
  <si>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</si>
  <si>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</si>
  <si>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</si>
  <si>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</si>
  <si>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</si>
  <si>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</si>
  <si>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</si>
  <si>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</si>
  <si>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</si>
  <si>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</si>
  <si>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</si>
  <si>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</si>
  <si>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</si>
  <si>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</si>
  <si>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</si>
  <si>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</si>
  <si>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</si>
  <si>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</si>
  <si>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</si>
  <si>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</si>
  <si>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</si>
  <si>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</si>
  <si>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</si>
  <si>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</si>
  <si>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</si>
  <si>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</si>
  <si>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</si>
  <si>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</si>
  <si>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</si>
  <si>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</si>
  <si>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</si>
  <si>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</si>
  <si>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</si>
  <si>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</si>
  <si>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</si>
  <si>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</si>
  <si>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</si>
  <si>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</si>
  <si>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</si>
  <si>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</si>
  <si>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Государственное казенное учреждение Псковской области "Управление капитального строительства "</t>
  </si>
  <si>
    <t>831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</si>
  <si>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</si>
  <si>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</si>
  <si>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</si>
  <si>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</si>
  <si>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</si>
  <si>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в т.ч. Фонд чрезвычайных ситуаций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</si>
  <si>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</si>
  <si>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</si>
  <si>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</si>
  <si>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</si>
  <si>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</si>
  <si>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</si>
  <si>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</si>
  <si>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</si>
  <si>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</si>
  <si>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</si>
  <si>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</si>
  <si>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</si>
  <si>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</si>
  <si>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</si>
  <si>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</si>
  <si>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</si>
  <si>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</si>
  <si>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Межбюджетные трансферты бюджетам субъектов Российской Федерации и муниципальных образований общего характера</t>
  </si>
  <si>
    <t>ИТОГО РАСХОДОВ</t>
  </si>
  <si>
    <t>Наименование программ</t>
  </si>
  <si>
    <t>ВСЕГО на год</t>
  </si>
  <si>
    <t>ИТОГО</t>
  </si>
  <si>
    <t>Перечень ведомственных целевых программ,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</si>
  <si>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</si>
  <si>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</si>
  <si>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Социальное обеспечение населения
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</si>
  <si>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</si>
  <si>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</si>
  <si>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</si>
  <si>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</si>
  <si>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</si>
  <si>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</si>
  <si>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</si>
  <si>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</si>
  <si>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Капитальные вложения в объекты недвижимого имущества государственной (муниципальной) собственности</t>
  </si>
  <si>
    <t>400</t>
  </si>
  <si>
    <t>500</t>
  </si>
  <si>
    <t>72 1 0015</t>
  </si>
  <si>
    <t>72 2 0015</t>
  </si>
  <si>
    <t>Закупка товаров, работ и услуг для государственных (муниципальных) нужд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</si>
  <si>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прав, в рамках непрограммного направления деятельности «Иные непрограммные направления деятельности органов местного сумоуправления Пустошкинского района"</t>
  </si>
  <si>
    <t>Предоставление субсидий бюджетным, автономным учреждениям и иным некоммерческим организациям</t>
  </si>
  <si>
    <t>Расходы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непрограммного направления деятельности «Иные непрограммные направления деятельности органов местного сумоуправления Пустошкинского района"</t>
  </si>
  <si>
    <t>73 1 0050</t>
  </si>
  <si>
    <t>73 1 4204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</si>
  <si>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</si>
  <si>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73 1 4205</t>
  </si>
  <si>
    <t>73 1 4302</t>
  </si>
  <si>
    <t>73 1 4301</t>
  </si>
  <si>
    <t>73 2 0050</t>
  </si>
  <si>
    <t>73 3 0050</t>
  </si>
  <si>
    <t>Расходы на обеспечение деятельности (оказание услуг) муниципальных учреждений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</si>
  <si>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Расходы на воспитание и обучение детей-инвалидов в муниципальных дошкольных учреждениях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</si>
  <si>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Расходы на реализацию социальных гарантий, предоставляемых педагогическим работникам образовательных учреждений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</si>
  <si>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Расходы на осуществление мероприятий по организации питания в муниципальных общеобразовательных учреждений по муниципальным бюджетным общеобразовательным учреждениям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</si>
  <si>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73 2 4104</t>
  </si>
  <si>
    <t>73 2 2436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</si>
  <si>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по муниципальным бюджетным общеобразовательным учреждениям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</si>
  <si>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73 2 4202</t>
  </si>
  <si>
    <t>73 2 4204</t>
  </si>
  <si>
    <t>73 2 4201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</si>
  <si>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 по муниципальным бюджетным общеобразовательным учреждениям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</si>
  <si>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73 2 4203</t>
  </si>
  <si>
    <t>73 2 4301</t>
  </si>
  <si>
    <t>Расходы на обеспечение деятельности (оказание услуг) муниципальных учреждений по муниципальным бюджетным  учреждениям дополнительного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</si>
  <si>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73 3 4301</t>
  </si>
  <si>
    <t>Расходы на обеспечение деятельности (оказание услуг) муниципальных учреждений по муниципальным бюджетным учреждениям общего образования 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</si>
  <si>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Совершенствование организации питания учащихся в общеобразовательных учреждениях по муниципальным бюджетным учреждениям общего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</si>
  <si>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 по муниципальным бюджетным учреждениям общего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</si>
  <si>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Расходы на выплаты по оплате труда и на обеспечение функций органов местного самоуправления по высшему должностному лицу Пустошкинского района в рамках непрограммного направления деятельности "Обеспечение функционирования органов местного самоуправления Пустошкинского района"</t>
  </si>
  <si>
    <t>Расходы на выплаты по оплате труда и на обеспечение функций органов местного самоуправления по Администрации Пустошкинского района и Собранию депутатов  Пустошкинского района в рамках непрограммного направления деятельности "Обеспечение функционирования органов местного самоуправления Пустошкинского района"</t>
  </si>
  <si>
    <t>Расходы на реализацию социальных гарантий, предоставляемых педагогическим работникам образовательных учреждений по муниципальным бюджетным учреждениям общего образования с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</si>
  <si>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Расходы на реализацию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 Пустошкинского района 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</si>
  <si>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73 2 4101</t>
  </si>
  <si>
    <t>Расходы на организацию строительства и содержания муниципального жилищного фонда в части капитального ремонта муниципального жилого фонда в рамках непрограммного направления деятельности «Иные непрограммные направления деятельности органов местного сумоуправления Пустошкинского района"</t>
  </si>
  <si>
    <t>73 4 0050</t>
  </si>
  <si>
    <t>73 4 0525</t>
  </si>
  <si>
    <t xml:space="preserve">Расходы на обеспечение деятельности (оказание услуг) муниципальных учреждений по муниципальным бюджетным учреждениям культуры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 </t>
  </si>
  <si>
    <t>74 5 9999</t>
  </si>
  <si>
    <t>75 1 9999</t>
  </si>
  <si>
    <t>финансируемых в 2014 году и объемы их финансирования в 2014 году</t>
  </si>
  <si>
    <t>Реализация направлений расходов в рамках ведомственной целевой программы "Молодое поколение Пустошкинского района на 2014-2016 годы" непрограммного направления деятельности «Иные непрограммные направления деятельности органов местного сумоуправления Пустошкинского района"</t>
  </si>
  <si>
    <t>74 9 2092</t>
  </si>
  <si>
    <t>74 6 9999</t>
  </si>
  <si>
    <t>74 3 9999</t>
  </si>
  <si>
    <t>Ведомственная целевая программа «Молодое поколение Пустошкинского района на 2014-2016 годы»</t>
  </si>
  <si>
    <t>Ведомственная целевая программа «Противодействие коррупции в муниципальном образовании «Пустошкинский район» на 2014-2016 годы»</t>
  </si>
  <si>
    <t>Ведомственная целевая программа  «Развитие системы образования Пустошкинского района на 2014-2016 годы»</t>
  </si>
  <si>
    <t>Ведомственная целевая программа «Культура Пустошкинского района в 2014-2016 годах»</t>
  </si>
  <si>
    <t>Ведомственная целевая программа «Старшее поколение Пустошкинского района на 2012-2014 годы»</t>
  </si>
  <si>
    <t>ЦСР</t>
  </si>
  <si>
    <t>Ведомственная структура расходов бюджета муниципального образования "Пустошкинский район" на 2014 год</t>
  </si>
  <si>
    <t>Распределение бюджетных ассигнований  по разделам, подразделам, целевым статьям (непрограммным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2014 год</t>
  </si>
  <si>
    <t>и на плановый период 2015 и 2016 годов"</t>
  </si>
  <si>
    <t>Дотации на выравнивание бюджетной обеспеченности поселений из районного фонда финансовой поддержки в рамках непрограммного направления деятельности «Иные непрограммные направления деятельности органов местного сумоуправления Пустошкинского района"</t>
  </si>
  <si>
    <t>Ведомственная целевая программа "Реализация мероприятий в области коммунального хозяйства муниципального образования «Пустошкинский район» на 2014-2016 годы"</t>
  </si>
  <si>
    <t>75 2 9999</t>
  </si>
  <si>
    <t>Государственная поддержка в сфере культуры, кинематографии и средств массовой информации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</si>
  <si>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реализацию мероприятий в рамках подпрограммы «Развитие физической культуры и массового спорта»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</si>
  <si>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Дотации на выравнивание бюджетной обеспеченности поселений из районного фонда финансовой поддержки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</si>
  <si>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Мероприятия в области здравоохранения, спорта и физической культуры, туризма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</si>
  <si>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Реализация направлений расходов в рамках ведомственной целевой программы "Старшее поколение Пустошкинского района на 2012-2014 годы"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</si>
  <si>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</si>
  <si>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 xml:space="preserve">Доплаты к пенсиям государственных служащих субъектов РФ и муниципальных служащих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 </t>
  </si>
  <si>
    <t>Реализация направлений расходов в рамках ведомственной целевой программы "Культура Пустошкинского района в 2014-2016 годах"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</si>
  <si>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Реализация направлений расходов в рамках ведомственной целевой программы "Развитие системы образования Пустошкинского района на 2014-2016 годы"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</si>
  <si>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Реализация направлений расходов в рамках ведомственной целевой программы "Молодое поколение Пустошкинского района на 2014-2016 годы"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</si>
  <si>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 xml:space="preserve">Иные межбюджетные трансферты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 </t>
  </si>
  <si>
    <t>Реализация направлений расходов в рамках ведомственной целевой программы "Реализация мероприятий в области коммунального хозяйства муниципального образования «Пустошкинский район» на 2014-2016 годы"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</si>
  <si>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 xml:space="preserve">Расходы на софинансирование строительства и реконструкции объектов муниципальной собственности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 </t>
  </si>
  <si>
    <t xml:space="preserve">Расходы по созданию условий для обеспечения жителей поселения услугами связи, общественного питания, торговли и бытового обслуживанияв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 </t>
  </si>
  <si>
    <t>Расходы на организацию строительства и содержания муниципального жилищного фонда в части капитального ремонта муниципального жилого фонда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</si>
  <si>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реализацию ведомственной целевой программы «Реализация документов территориального планирования муниципальных образований Псковской области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</si>
  <si>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Мероприятия по землеустройству и землепользованию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</si>
  <si>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</si>
  <si>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содержание автомобильных дорог общего пользования местного значения, проходящих в границах муниципального района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</si>
  <si>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по вопросу дорожной деятельности в отношении автомобильных дорог местного значения в границах населенных пунктов поселения, и обеспечение безопасности на них, включая создание и обеспечение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 в соответствии с законодательством РФ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</si>
  <si>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Компенсация расходов по возмещению убытков для обеспечения пассажирских перевозок между поселениями в границах муниципального района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</si>
  <si>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по созданию условий для предоставления транспортных услуг населению и организация транспортного обслуживания в границах поселения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</si>
  <si>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Прочие выплаты по обязательствам органов местного самоуправления в рамках ведомственной целевой программы "Противодействие коррупции в муниципальном образовании «Пустошкинский район» на 2014-2016 годы"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</si>
  <si>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Субвенции на осуществление полномочий по первичному воинскому учету на территориях, где отсутствуют военные комиссариаты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</si>
  <si>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</si>
  <si>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</si>
  <si>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прав,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</si>
  <si>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исполнение органами местного самоуправления отдельных государственных полномочий по формированию торгового реестра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</si>
  <si>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Прочие выплаты по обязательствам органов местного самоуправления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</si>
  <si>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Оценка недвижимости, признание прав и регулирование отношений по государственной и муниципальной собственности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</si>
  <si>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Резервный фонд,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</si>
  <si>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Расходы на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</si>
  <si>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Обеспечение приватизации и проведение предпродажной подготовки объектов приватизации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</si>
  <si>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Приложение № 3</t>
  </si>
  <si>
    <t>74 2 9999</t>
  </si>
  <si>
    <t>74 4 9999</t>
  </si>
  <si>
    <t>Ведомственная целевая программа «Организация детского отдыха и оздоровления в Пустошкинском районе на 2012-2014 годы»</t>
  </si>
  <si>
    <t>Ведомственная целевая программа «Комплексные меры противодействия злоупотреблению наркотиками и их незаконному обороту в Пустошкинском районе на 2012-2014 годы»</t>
  </si>
  <si>
    <t>Муниципальная целевая программа «Развитие автомобильных дорог общего пользования местного значения в МО «Пустошкинский район» на 2014-2016 годы»</t>
  </si>
  <si>
    <t>75 3 9999</t>
  </si>
  <si>
    <t>80 1 4208</t>
  </si>
  <si>
    <t>80 1 4209</t>
  </si>
  <si>
    <t>80 1 4212</t>
  </si>
  <si>
    <t>80 1 4213</t>
  </si>
  <si>
    <t>80 1 4214</t>
  </si>
  <si>
    <t>80 1 0523</t>
  </si>
  <si>
    <t>80 1 4116</t>
  </si>
  <si>
    <t>80 1 4117</t>
  </si>
  <si>
    <t>80 1 0527</t>
  </si>
  <si>
    <t>80 1 2602</t>
  </si>
  <si>
    <t>80 1 4119</t>
  </si>
  <si>
    <t>80 1 4127</t>
  </si>
  <si>
    <t>80 1 0521</t>
  </si>
  <si>
    <t xml:space="preserve">74 2 9999 </t>
  </si>
  <si>
    <t>Реализация направлений расходов в рамках муниципальной целевой программы «Развитие автомобильных дорог общего пользования местного значения в МО «Пустошкинский район» на 2014-2016 гг»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</si>
  <si>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Реализация направлений расходов в рамках ведомственной целевой программы «Комплексные меры противодействия злоупотреблению наркотиками и их незаконному обороту в Пустошкинском районе на 2012-2014 годы»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</si>
  <si>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80 1 0522</t>
  </si>
  <si>
    <t>80 1 2491</t>
  </si>
  <si>
    <t xml:space="preserve">80 1 4207 </t>
  </si>
  <si>
    <t>80 1 4207</t>
  </si>
  <si>
    <t>80 1 4204</t>
  </si>
  <si>
    <t>80 1 2512</t>
  </si>
  <si>
    <t>80 1 4114</t>
  </si>
  <si>
    <t>80 1 2457</t>
  </si>
  <si>
    <t>80 1 4508</t>
  </si>
  <si>
    <t>80 1 000Ф</t>
  </si>
  <si>
    <t>80 1 2092</t>
  </si>
  <si>
    <t>80 1 5118</t>
  </si>
  <si>
    <t>80 1 4113</t>
  </si>
  <si>
    <t>Реализация направлений расходов в рамках ведомственной целевой программы «Организация детского отдыха и оздоровления в Пустошкинском районе на 2012-2014 годы»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</si>
  <si>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80 1 2516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</si>
  <si>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</si>
  <si>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</si>
  <si>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долгу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</si>
  <si>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Обслуживание государственного (муниципального) долга</t>
  </si>
  <si>
    <t>700</t>
  </si>
  <si>
    <t>80 1 2065</t>
  </si>
  <si>
    <t>80 1 2090</t>
  </si>
  <si>
    <t>80 1 2229</t>
  </si>
  <si>
    <t xml:space="preserve"> </t>
  </si>
  <si>
    <t>80 1 2343</t>
  </si>
  <si>
    <t xml:space="preserve">Обеспечение проведения выборов и референдумов
</t>
  </si>
  <si>
    <t>80 1 2023</t>
  </si>
  <si>
    <t>Проведение выборов главы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</si>
  <si>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80 1 4108</t>
  </si>
  <si>
    <t>80 1 5020</t>
  </si>
  <si>
    <t>Расходы на мероприятия подпрограммы «Обеспечение жильем молодых семей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</si>
  <si>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</si>
  <si>
    <t>Расходы на обеспечение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</si>
  <si>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>80 1 4206</t>
  </si>
  <si>
    <t>80 1 0526</t>
  </si>
  <si>
    <t>Компенсация расходов по перевозке обучающихся муниципальных общеобразовательных учреждений и сопровождающих их лиц на внеклассные мероприятия и итоговую аттестацию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района»</t>
  </si>
  <si>
    <t>73 4 0524</t>
  </si>
  <si>
    <t xml:space="preserve">Расходы по организации библиотечного обслуживания населения, комплектование и обеспечение сохранности библиотечных фондов библиотек поселений в рамках непрограммного направления деятельности "Обеспечение деятельности муниципальных бюджетных учреждений Пустошкинского района" </t>
  </si>
  <si>
    <t>Расходы на реализацию мероприятий в рамках подпрограммы «Развитие системы общего, дополнительного и профессионального образования в Псковской области» в рамках непрограммного направления деятельности «Обеспечение деятельности муниципальных бюджетных учреждений Пустошкинского района»</t>
  </si>
  <si>
    <t xml:space="preserve">Расходы по созданию условий для обеспечения жителей поселения услугами связи, общественного питания, торговли и бытового обслуживания в рамках непрограммного направления деятельности «Иные непрограммные направления деятельности органов местного сумоуправления Пустошкинского района" </t>
  </si>
  <si>
    <t>80 1 4304</t>
  </si>
  <si>
    <t xml:space="preserve">Расходы на реализацию мероприятий в рамках подпрограммы «Активная политика занятости населения и социальная поддержка безработных граждан»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 </t>
  </si>
  <si>
    <t>73 4 4110</t>
  </si>
  <si>
    <t>73 4 4603</t>
  </si>
  <si>
    <t>Расходы на реализацию мероприятий в рамках подпрограммы «Культура» по муниципальным бюджетным учреждениям культуры Пустошкинского района непрограммного направления деятельности «Обеспечение деятельности муниципальных бюджетных учреждений Пустошкинского района»</t>
  </si>
  <si>
    <t>Расходы на софинансирование капитального ремонта объектов муниципальной собственности в рамках подпрограммы «Культура» по муниципальным бюджетным учреждениям культуры Пустошкинского района непрограммного направления деятельности «Обеспечение деятельности муниципальных бюджетных учреждений Пустошкинского района»</t>
  </si>
  <si>
    <t>73 1 4304</t>
  </si>
  <si>
    <t>Расходы на реализацию мероприятий в рамках подпрограммы «Активная политика занятости населения и социальная поддержка безработных граждан»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</si>
  <si>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 xml:space="preserve"> 73 2 4304</t>
  </si>
  <si>
    <t>73 2 4304</t>
  </si>
  <si>
    <t>Расходы на реализацию мероприятий в рамках подпрограммы «Активная политика занятости населения и социальная поддержка безработных граждан»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</si>
  <si>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>73 2 5083</t>
  </si>
  <si>
    <t>80 1 5083</t>
  </si>
  <si>
    <t>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по муниципальным бюджетным учреждениям детского дошкольного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района"</t>
  </si>
  <si>
    <t>73 2 0529</t>
  </si>
  <si>
    <t>80 1 4130</t>
  </si>
  <si>
    <t>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района"</t>
  </si>
  <si>
    <t xml:space="preserve">75 3 9999 </t>
  </si>
  <si>
    <t>Приложение № 4</t>
  </si>
  <si>
    <t>Приложение № 5</t>
  </si>
  <si>
    <t>Реализация дополнительных мероприятий в сфере занятости населения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</si>
  <si>
    <t xml:space="preserve">Реализация дополнительных мероприятий в сфере занятости населения в рамках непрограммного направления деятельности «Иные непрограммные направления деятельности органов местного самоуправления Пустошкинского района" </t>
  </si>
  <si>
    <t>74 7 9999</t>
  </si>
  <si>
    <t>Реализация направлений расходов в рамках ведомственной целевой программы "Развитие физической культуры и спорта в Пустошкинском районе на 2014-2016 годы" непрограммного направления деятельности «Иные непрограммные направления деятельности органов местного самоуправления Пустошкинского района"</t>
  </si>
  <si>
    <t xml:space="preserve">Ведомственная целевая программа "Развитие физической культуры и спорта в Пустошкинском районе на 2014-2016 годы" </t>
  </si>
  <si>
    <t xml:space="preserve">Расходы по созданию условий для организации досуга и обеспечения жителей поселения услугами организаций культуры в рамках непрограммного направления деятельности "Обеспечение деятельности муниципальных бюджетных учреждений Пустошкинского района" </t>
  </si>
  <si>
    <r>
      <t>Расходы на реализацию мероприятий по проведению кадастровых работ по формированию земельных участков</t>
    </r>
    <r>
      <rPr>
        <sz val="10"/>
        <color rgb="FF000000"/>
        <rFont val="Times New Roman"/>
        <family val="1"/>
        <charset val="204"/>
      </rPr>
      <t xml:space="preserve">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  </r>
  </si>
  <si>
    <r>
      <t>Расходы по вопросу организации в границах поселения электро-, газо- и водоснабжения населения, водоотведения, снабжения населения топливом</t>
    </r>
    <r>
      <rPr>
        <sz val="10"/>
        <color rgb="FF000000"/>
        <rFont val="Times New Roman"/>
        <family val="1"/>
        <charset val="204"/>
      </rPr>
      <t xml:space="preserve">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  </r>
  </si>
  <si>
    <r>
      <t xml:space="preserve">Расходы на дополнительную финансовую поддержку учреждения общего образования по муниципальным бюджетным учреждениям общего образования Пустошкинского района </t>
    </r>
    <r>
      <rPr>
        <sz val="10"/>
        <color rgb="FF000000"/>
        <rFont val="Times New Roman"/>
        <family val="1"/>
        <charset val="204"/>
      </rPr>
      <t>в рамках непрограммного направления деятельности "Обеспечение деятельности муниципальных бюджетных учреждений Пустошкинского района»</t>
    </r>
  </si>
  <si>
    <r>
      <t xml:space="preserve">Предоставление </t>
    </r>
    <r>
      <rPr>
        <b/>
        <i/>
        <sz val="10"/>
        <rFont val="Times New Roman"/>
        <family val="1"/>
        <charset val="204"/>
      </rPr>
      <t>субсидий бюджетным</t>
    </r>
    <r>
      <rPr>
        <i/>
        <sz val="10"/>
        <rFont val="Times New Roman"/>
        <family val="1"/>
        <charset val="204"/>
      </rPr>
      <t>, автономным учреждениям и иным некоммерческим организациям</t>
    </r>
  </si>
  <si>
    <r>
      <t>Расходы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  </r>
    <r>
      <rPr>
        <sz val="10"/>
        <color rgb="FF000000"/>
        <rFont val="Times New Roman"/>
        <family val="1"/>
        <charset val="204"/>
      </rPr>
      <t xml:space="preserve"> по муниципальным бюджетным учреждениям общего образования Пустошкинского района в рамках непрограммного направления деятельности "Обеспечение деятельности муниципальных бюджетных учреждений Пустошкинского района»</t>
    </r>
  </si>
  <si>
    <r>
      <t xml:space="preserve">Закупка товаров, работ и услуг для государственных </t>
    </r>
    <r>
      <rPr>
        <b/>
        <i/>
        <sz val="10"/>
        <rFont val="Times New Roman"/>
        <family val="1"/>
        <charset val="204"/>
      </rPr>
      <t>(муниципальных)</t>
    </r>
    <r>
      <rPr>
        <i/>
        <sz val="10"/>
        <rFont val="Times New Roman"/>
        <family val="1"/>
        <charset val="204"/>
      </rPr>
      <t xml:space="preserve"> нужд</t>
    </r>
  </si>
  <si>
    <r>
      <t>Расходы на предоставление молодым семьям  социальных выплат на приобретение жилья или строительство индивидуального жилого дома</t>
    </r>
    <r>
      <rPr>
        <sz val="10"/>
        <color rgb="FF000000"/>
        <rFont val="Times New Roman"/>
        <family val="1"/>
        <charset val="204"/>
      </rPr>
      <t xml:space="preserve"> в рамках непрограммного направления деятельности "Иные непрограммные направления деятельности органов местного самоуправления Пустошкинского района»</t>
    </r>
  </si>
  <si>
    <t xml:space="preserve">от ________2014 г. № ___ "О внесении изменений </t>
  </si>
  <si>
    <t xml:space="preserve">   в решение Собрания депутатов района</t>
  </si>
  <si>
    <t xml:space="preserve">  от 26.12.2013 № 138 "О бюджете муниципального</t>
  </si>
  <si>
    <t>образования "Пустошкинский район" на 2014 год</t>
  </si>
  <si>
    <t xml:space="preserve">от ________2014 г. № ___ "О внесении изменений  </t>
  </si>
  <si>
    <t xml:space="preserve">  в решение Собрания депутатов района</t>
  </si>
  <si>
    <t xml:space="preserve"> от 26.12.2013 № 138 "О бюджете муниципального</t>
  </si>
  <si>
    <t>Реализация направлений расходов в рамках ведомственной целевой программы "Развитие физической культуры и спорта в Пустошкинском районе на 2014-2016 годы" непрограммного направления деятельности «Иные непрограммные направления деятельности органов местногосамоуправления Пустошкинского района"</t>
  </si>
  <si>
    <t>Закупка товаров, работ и услуг для государственных (муниципальных нужд)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</si>
</sst>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20" fillId="0" borderId="0"/>
  </cellStyleXfs>
  <cellXfs count="237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5" xfId="0" applyNumberFormat="1" applyFont="1" applyBorder="1" applyAlignment="1">
      <alignment horizontal="center" vertical="center" textRotation="90" wrapText="1"/>
    </xf>
    <xf numFmtId="49" fontId="6" fillId="2" borderId="7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10" fillId="0" borderId="13" xfId="0" applyNumberFormat="1" applyFont="1" applyBorder="1" applyAlignment="1">
      <alignment horizontal="center" vertical="top" wrapText="1"/>
    </xf>
    <xf numFmtId="164" fontId="7" fillId="3" borderId="14" xfId="0" applyNumberFormat="1" applyFont="1" applyFill="1" applyBorder="1" applyAlignment="1">
      <alignment horizontal="center" vertical="top" wrapText="1"/>
    </xf>
    <xf numFmtId="49" fontId="8" fillId="0" borderId="13" xfId="0" applyNumberFormat="1" applyFont="1" applyBorder="1" applyAlignment="1">
      <alignment horizontal="center" vertical="top" wrapText="1"/>
    </xf>
    <xf numFmtId="49" fontId="13" fillId="0" borderId="13" xfId="0" applyNumberFormat="1" applyFont="1" applyBorder="1" applyAlignment="1">
      <alignment horizontal="center" vertical="top" wrapText="1"/>
    </xf>
    <xf numFmtId="49" fontId="13" fillId="0" borderId="9" xfId="0" applyNumberFormat="1" applyFont="1" applyBorder="1" applyAlignment="1">
      <alignment horizontal="center" vertical="top" wrapText="1"/>
    </xf>
    <xf numFmtId="164" fontId="7" fillId="4" borderId="14" xfId="0" applyNumberFormat="1" applyFont="1" applyFill="1" applyBorder="1" applyAlignment="1">
      <alignment horizontal="center" vertical="top" wrapText="1"/>
    </xf>
    <xf numFmtId="49" fontId="13" fillId="3" borderId="19" xfId="0" applyNumberFormat="1" applyFont="1" applyFill="1" applyBorder="1" applyAlignment="1">
      <alignment horizontal="center" vertical="top" wrapText="1"/>
    </xf>
    <xf numFmtId="49" fontId="13" fillId="3" borderId="13" xfId="0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center" vertical="top" wrapText="1"/>
    </xf>
    <xf numFmtId="164" fontId="7" fillId="0" borderId="18" xfId="0" applyNumberFormat="1" applyFont="1" applyFill="1" applyBorder="1" applyAlignment="1">
      <alignment horizontal="center" vertical="top" wrapText="1"/>
    </xf>
    <xf numFmtId="49" fontId="10" fillId="0" borderId="11" xfId="0" applyNumberFormat="1" applyFont="1" applyFill="1" applyBorder="1" applyAlignment="1">
      <alignment horizontal="center" vertical="top" wrapText="1"/>
    </xf>
    <xf numFmtId="49" fontId="10" fillId="3" borderId="11" xfId="0" applyNumberFormat="1" applyFont="1" applyFill="1" applyBorder="1" applyAlignment="1">
      <alignment horizontal="center" vertical="top" wrapText="1"/>
    </xf>
    <xf numFmtId="49" fontId="8" fillId="3" borderId="13" xfId="0" applyNumberFormat="1" applyFont="1" applyFill="1" applyBorder="1" applyAlignment="1">
      <alignment horizontal="center" vertical="top" wrapText="1"/>
    </xf>
    <xf numFmtId="49" fontId="13" fillId="0" borderId="13" xfId="0" applyNumberFormat="1" applyFont="1" applyFill="1" applyBorder="1" applyAlignment="1">
      <alignment horizontal="center" vertical="top" wrapText="1"/>
    </xf>
    <xf numFmtId="49" fontId="9" fillId="5" borderId="13" xfId="1" applyNumberFormat="1" applyFont="1" applyFill="1" applyBorder="1" applyAlignment="1">
      <alignment horizontal="center" vertical="top" shrinkToFit="1"/>
    </xf>
    <xf numFmtId="49" fontId="10" fillId="3" borderId="13" xfId="0" applyNumberFormat="1" applyFont="1" applyFill="1" applyBorder="1" applyAlignment="1">
      <alignment horizontal="center" vertical="top" wrapText="1"/>
    </xf>
    <xf numFmtId="164" fontId="7" fillId="0" borderId="14" xfId="0" applyNumberFormat="1" applyFont="1" applyFill="1" applyBorder="1" applyAlignment="1">
      <alignment horizontal="center" vertical="top" wrapText="1"/>
    </xf>
    <xf numFmtId="164" fontId="14" fillId="0" borderId="14" xfId="0" applyNumberFormat="1" applyFont="1" applyFill="1" applyBorder="1" applyAlignment="1">
      <alignment horizontal="center" vertical="top" wrapText="1"/>
    </xf>
    <xf numFmtId="49" fontId="11" fillId="5" borderId="13" xfId="1" applyNumberFormat="1" applyFont="1" applyFill="1" applyBorder="1" applyAlignment="1">
      <alignment horizontal="center" vertical="top" shrinkToFit="1"/>
    </xf>
    <xf numFmtId="49" fontId="12" fillId="5" borderId="13" xfId="1" applyNumberFormat="1" applyFont="1" applyFill="1" applyBorder="1" applyAlignment="1">
      <alignment horizontal="center" vertical="top" shrinkToFit="1"/>
    </xf>
    <xf numFmtId="49" fontId="17" fillId="5" borderId="13" xfId="1" applyNumberFormat="1" applyFont="1" applyFill="1" applyBorder="1" applyAlignment="1">
      <alignment horizontal="center" vertical="top" shrinkToFit="1"/>
    </xf>
    <xf numFmtId="49" fontId="8" fillId="2" borderId="7" xfId="0" applyNumberFormat="1" applyFont="1" applyFill="1" applyBorder="1" applyAlignment="1">
      <alignment horizontal="right" vertical="top" wrapText="1"/>
    </xf>
    <xf numFmtId="49" fontId="8" fillId="2" borderId="7" xfId="0" applyNumberFormat="1" applyFont="1" applyFill="1" applyBorder="1" applyAlignment="1">
      <alignment horizontal="center" vertical="top" wrapText="1"/>
    </xf>
    <xf numFmtId="164" fontId="6" fillId="2" borderId="21" xfId="0" applyNumberFormat="1" applyFont="1" applyFill="1" applyBorder="1" applyAlignment="1">
      <alignment horizontal="center" vertical="top" wrapText="1"/>
    </xf>
    <xf numFmtId="49" fontId="10" fillId="3" borderId="13" xfId="0" applyNumberFormat="1" applyFont="1" applyFill="1" applyBorder="1" applyAlignment="1">
      <alignment horizontal="left" vertical="top" wrapText="1"/>
    </xf>
    <xf numFmtId="49" fontId="12" fillId="0" borderId="13" xfId="0" applyNumberFormat="1" applyFont="1" applyBorder="1" applyAlignment="1">
      <alignment horizontal="center" vertical="top"/>
    </xf>
    <xf numFmtId="49" fontId="8" fillId="3" borderId="9" xfId="0" applyNumberFormat="1" applyFont="1" applyFill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7" fillId="3" borderId="13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13" fillId="6" borderId="7" xfId="0" applyNumberFormat="1" applyFont="1" applyFill="1" applyBorder="1" applyAlignment="1">
      <alignment horizontal="center" vertical="top" wrapText="1"/>
    </xf>
    <xf numFmtId="164" fontId="6" fillId="6" borderId="21" xfId="0" applyNumberFormat="1" applyFont="1" applyFill="1" applyBorder="1" applyAlignment="1">
      <alignment horizontal="center" vertical="top" wrapText="1"/>
    </xf>
    <xf numFmtId="49" fontId="13" fillId="4" borderId="9" xfId="0" applyNumberFormat="1" applyFont="1" applyFill="1" applyBorder="1" applyAlignment="1">
      <alignment horizontal="center" vertical="top" wrapText="1"/>
    </xf>
    <xf numFmtId="49" fontId="10" fillId="4" borderId="13" xfId="0" applyNumberFormat="1" applyFont="1" applyFill="1" applyBorder="1" applyAlignment="1">
      <alignment horizontal="center" vertical="top" wrapText="1"/>
    </xf>
    <xf numFmtId="49" fontId="13" fillId="4" borderId="13" xfId="0" applyNumberFormat="1" applyFont="1" applyFill="1" applyBorder="1" applyAlignment="1">
      <alignment horizontal="center" vertical="top" wrapText="1"/>
    </xf>
    <xf numFmtId="164" fontId="6" fillId="0" borderId="14" xfId="0" applyNumberFormat="1" applyFont="1" applyFill="1" applyBorder="1" applyAlignment="1">
      <alignment horizontal="center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11" fillId="0" borderId="13" xfId="0" applyNumberFormat="1" applyFont="1" applyBorder="1" applyAlignment="1">
      <alignment horizontal="center" vertical="top"/>
    </xf>
    <xf numFmtId="49" fontId="13" fillId="3" borderId="11" xfId="0" applyNumberFormat="1" applyFont="1" applyFill="1" applyBorder="1" applyAlignment="1">
      <alignment horizontal="center" vertical="top" wrapText="1"/>
    </xf>
    <xf numFmtId="49" fontId="11" fillId="3" borderId="13" xfId="1" applyNumberFormat="1" applyFont="1" applyFill="1" applyBorder="1" applyAlignment="1">
      <alignment horizontal="center" vertical="top" shrinkToFit="1"/>
    </xf>
    <xf numFmtId="49" fontId="12" fillId="3" borderId="13" xfId="1" applyNumberFormat="1" applyFont="1" applyFill="1" applyBorder="1" applyAlignment="1">
      <alignment horizontal="center" vertical="top" shrinkToFit="1"/>
    </xf>
    <xf numFmtId="49" fontId="19" fillId="2" borderId="7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justify" vertical="top"/>
    </xf>
    <xf numFmtId="0" fontId="21" fillId="0" borderId="23" xfId="0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4" fillId="3" borderId="26" xfId="0" applyFont="1" applyFill="1" applyBorder="1" applyAlignment="1">
      <alignment horizontal="center" vertical="center" textRotation="90" wrapText="1"/>
    </xf>
    <xf numFmtId="0" fontId="23" fillId="0" borderId="0" xfId="0" applyFont="1"/>
    <xf numFmtId="164" fontId="6" fillId="0" borderId="12" xfId="0" applyNumberFormat="1" applyFont="1" applyFill="1" applyBorder="1" applyAlignment="1">
      <alignment horizontal="center" vertical="top" wrapText="1"/>
    </xf>
    <xf numFmtId="164" fontId="24" fillId="0" borderId="14" xfId="0" applyNumberFormat="1" applyFont="1" applyFill="1" applyBorder="1" applyAlignment="1">
      <alignment horizontal="center" vertical="top" wrapText="1"/>
    </xf>
    <xf numFmtId="164" fontId="24" fillId="3" borderId="14" xfId="0" applyNumberFormat="1" applyFont="1" applyFill="1" applyBorder="1" applyAlignment="1">
      <alignment horizontal="center" vertical="top" wrapText="1"/>
    </xf>
    <xf numFmtId="164" fontId="24" fillId="3" borderId="20" xfId="0" applyNumberFormat="1" applyFont="1" applyFill="1" applyBorder="1" applyAlignment="1">
      <alignment horizontal="center" vertical="top" wrapText="1"/>
    </xf>
    <xf numFmtId="164" fontId="6" fillId="3" borderId="14" xfId="0" applyNumberFormat="1" applyFont="1" applyFill="1" applyBorder="1" applyAlignment="1">
      <alignment horizontal="center" vertical="top" wrapText="1"/>
    </xf>
    <xf numFmtId="164" fontId="24" fillId="4" borderId="14" xfId="0" applyNumberFormat="1" applyFont="1" applyFill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164" fontId="7" fillId="0" borderId="15" xfId="0" applyNumberFormat="1" applyFont="1" applyFill="1" applyBorder="1" applyAlignment="1">
      <alignment horizontal="center" vertical="top" wrapText="1"/>
    </xf>
    <xf numFmtId="164" fontId="24" fillId="0" borderId="20" xfId="0" applyNumberFormat="1" applyFont="1" applyFill="1" applyBorder="1" applyAlignment="1">
      <alignment horizontal="center" vertical="top" wrapText="1"/>
    </xf>
    <xf numFmtId="164" fontId="24" fillId="0" borderId="18" xfId="0" applyNumberFormat="1" applyFont="1" applyFill="1" applyBorder="1" applyAlignment="1">
      <alignment horizontal="center" vertical="top" wrapText="1"/>
    </xf>
    <xf numFmtId="164" fontId="7" fillId="0" borderId="12" xfId="0" applyNumberFormat="1" applyFont="1" applyFill="1" applyBorder="1" applyAlignment="1">
      <alignment horizontal="center" vertical="top" wrapText="1"/>
    </xf>
    <xf numFmtId="49" fontId="18" fillId="2" borderId="7" xfId="1" applyNumberFormat="1" applyFont="1" applyFill="1" applyBorder="1" applyAlignment="1">
      <alignment horizontal="center" vertical="top" shrinkToFit="1"/>
    </xf>
    <xf numFmtId="49" fontId="9" fillId="3" borderId="16" xfId="1" applyNumberFormat="1" applyFont="1" applyFill="1" applyBorder="1" applyAlignment="1">
      <alignment horizontal="center" vertical="top" shrinkToFit="1"/>
    </xf>
    <xf numFmtId="49" fontId="18" fillId="3" borderId="16" xfId="1" applyNumberFormat="1" applyFont="1" applyFill="1" applyBorder="1" applyAlignment="1">
      <alignment horizontal="center" vertical="top" shrinkToFit="1"/>
    </xf>
    <xf numFmtId="164" fontId="6" fillId="3" borderId="12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6" fillId="0" borderId="0" xfId="0" applyFont="1" applyAlignment="1">
      <alignment horizontal="justify"/>
    </xf>
    <xf numFmtId="0" fontId="20" fillId="0" borderId="0" xfId="2"/>
    <xf numFmtId="0" fontId="6" fillId="2" borderId="8" xfId="0" applyFont="1" applyFill="1" applyBorder="1" applyAlignment="1">
      <alignment horizontal="justify" vertical="top" wrapText="1"/>
    </xf>
    <xf numFmtId="49" fontId="4" fillId="3" borderId="9" xfId="0" applyNumberFormat="1" applyFont="1" applyFill="1" applyBorder="1" applyAlignment="1">
      <alignment horizontal="center" vertical="center" textRotation="90" wrapText="1"/>
    </xf>
    <xf numFmtId="49" fontId="6" fillId="0" borderId="9" xfId="0" applyNumberFormat="1" applyFont="1" applyFill="1" applyBorder="1" applyAlignment="1">
      <alignment horizontal="center" vertical="top" wrapText="1"/>
    </xf>
    <xf numFmtId="49" fontId="16" fillId="3" borderId="9" xfId="0" applyNumberFormat="1" applyFont="1" applyFill="1" applyBorder="1" applyAlignment="1">
      <alignment horizontal="center" vertical="center" textRotation="90" wrapText="1"/>
    </xf>
    <xf numFmtId="49" fontId="8" fillId="3" borderId="9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7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6" fillId="4" borderId="9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9" fillId="2" borderId="8" xfId="0" applyFont="1" applyFill="1" applyBorder="1" applyAlignment="1">
      <alignment horizontal="justify" vertical="top" wrapText="1"/>
    </xf>
    <xf numFmtId="164" fontId="7" fillId="4" borderId="15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vertical="top" wrapText="1"/>
    </xf>
    <xf numFmtId="49" fontId="27" fillId="6" borderId="7" xfId="0" applyNumberFormat="1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justify"/>
    </xf>
    <xf numFmtId="0" fontId="0" fillId="0" borderId="0" xfId="0" applyBorder="1"/>
    <xf numFmtId="49" fontId="9" fillId="3" borderId="13" xfId="1" applyNumberFormat="1" applyFont="1" applyFill="1" applyBorder="1" applyAlignment="1">
      <alignment horizontal="center" vertical="top" shrinkToFit="1"/>
    </xf>
    <xf numFmtId="164" fontId="8" fillId="3" borderId="14" xfId="0" applyNumberFormat="1" applyFont="1" applyFill="1" applyBorder="1" applyAlignment="1">
      <alignment horizontal="center" vertical="top" wrapText="1"/>
    </xf>
    <xf numFmtId="164" fontId="28" fillId="3" borderId="14" xfId="0" applyNumberFormat="1" applyFont="1" applyFill="1" applyBorder="1" applyAlignment="1">
      <alignment horizontal="center" vertical="top" wrapText="1"/>
    </xf>
    <xf numFmtId="49" fontId="18" fillId="3" borderId="13" xfId="1" applyNumberFormat="1" applyFont="1" applyFill="1" applyBorder="1" applyAlignment="1">
      <alignment horizontal="center" vertical="top" shrinkToFit="1"/>
    </xf>
    <xf numFmtId="164" fontId="24" fillId="0" borderId="15" xfId="0" applyNumberFormat="1" applyFont="1" applyFill="1" applyBorder="1" applyAlignment="1">
      <alignment horizontal="center" vertical="top" wrapText="1"/>
    </xf>
    <xf numFmtId="0" fontId="20" fillId="0" borderId="0" xfId="2" applyAlignment="1">
      <alignment horizontal="center"/>
    </xf>
    <xf numFmtId="49" fontId="8" fillId="0" borderId="13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164" fontId="6" fillId="0" borderId="15" xfId="0" applyNumberFormat="1" applyFont="1" applyFill="1" applyBorder="1" applyAlignment="1">
      <alignment horizontal="center" vertical="top" wrapText="1"/>
    </xf>
    <xf numFmtId="49" fontId="13" fillId="0" borderId="11" xfId="0" applyNumberFormat="1" applyFont="1" applyBorder="1" applyAlignment="1">
      <alignment horizontal="center" vertical="top" wrapText="1"/>
    </xf>
    <xf numFmtId="49" fontId="13" fillId="3" borderId="9" xfId="0" applyNumberFormat="1" applyFont="1" applyFill="1" applyBorder="1" applyAlignment="1">
      <alignment horizontal="center" vertical="top" wrapText="1"/>
    </xf>
    <xf numFmtId="164" fontId="24" fillId="4" borderId="18" xfId="0" applyNumberFormat="1" applyFont="1" applyFill="1" applyBorder="1" applyAlignment="1">
      <alignment horizontal="center" vertical="top" wrapText="1"/>
    </xf>
    <xf numFmtId="49" fontId="10" fillId="0" borderId="13" xfId="0" applyNumberFormat="1" applyFont="1" applyFill="1" applyBorder="1" applyAlignment="1">
      <alignment horizontal="center" vertical="top" wrapText="1"/>
    </xf>
    <xf numFmtId="49" fontId="7" fillId="6" borderId="7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horizontal="center" vertical="top" wrapText="1"/>
    </xf>
    <xf numFmtId="164" fontId="24" fillId="0" borderId="13" xfId="0" applyNumberFormat="1" applyFont="1" applyFill="1" applyBorder="1" applyAlignment="1">
      <alignment horizontal="center" vertical="top" wrapText="1"/>
    </xf>
    <xf numFmtId="164" fontId="6" fillId="2" borderId="7" xfId="0" applyNumberFormat="1" applyFont="1" applyFill="1" applyBorder="1" applyAlignment="1">
      <alignment horizontal="center" vertical="top" wrapText="1"/>
    </xf>
    <xf numFmtId="49" fontId="9" fillId="0" borderId="13" xfId="0" applyNumberFormat="1" applyFont="1" applyBorder="1" applyAlignment="1">
      <alignment horizontal="center" vertical="top"/>
    </xf>
    <xf numFmtId="164" fontId="28" fillId="0" borderId="1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8" fillId="2" borderId="8" xfId="0" applyFont="1" applyFill="1" applyBorder="1" applyAlignment="1">
      <alignment horizontal="justify" vertical="top" wrapText="1"/>
    </xf>
    <xf numFmtId="0" fontId="30" fillId="3" borderId="31" xfId="0" applyFont="1" applyFill="1" applyBorder="1" applyAlignment="1">
      <alignment horizontal="justify" vertical="top" wrapText="1"/>
    </xf>
    <xf numFmtId="0" fontId="24" fillId="3" borderId="32" xfId="0" applyNumberFormat="1" applyFont="1" applyFill="1" applyBorder="1" applyAlignment="1">
      <alignment horizontal="justify" vertical="top" wrapText="1"/>
    </xf>
    <xf numFmtId="0" fontId="31" fillId="4" borderId="33" xfId="0" applyFont="1" applyFill="1" applyBorder="1" applyAlignment="1">
      <alignment horizontal="justify" vertical="top" wrapText="1"/>
    </xf>
    <xf numFmtId="0" fontId="32" fillId="0" borderId="32" xfId="0" applyFont="1" applyBorder="1" applyAlignment="1">
      <alignment horizontal="justify" vertical="top" wrapText="1"/>
    </xf>
    <xf numFmtId="0" fontId="30" fillId="3" borderId="32" xfId="0" applyFont="1" applyFill="1" applyBorder="1" applyAlignment="1">
      <alignment horizontal="justify" vertical="top" wrapText="1"/>
    </xf>
    <xf numFmtId="0" fontId="32" fillId="4" borderId="32" xfId="0" applyFont="1" applyFill="1" applyBorder="1" applyAlignment="1">
      <alignment horizontal="justify" vertical="top" wrapText="1"/>
    </xf>
    <xf numFmtId="0" fontId="31" fillId="4" borderId="32" xfId="0" applyFont="1" applyFill="1" applyBorder="1" applyAlignment="1">
      <alignment horizontal="justify" vertical="top" wrapText="1"/>
    </xf>
    <xf numFmtId="0" fontId="32" fillId="5" borderId="32" xfId="1" applyFont="1" applyFill="1" applyBorder="1" applyAlignment="1">
      <alignment horizontal="justify" vertical="top" wrapText="1"/>
    </xf>
    <xf numFmtId="0" fontId="24" fillId="0" borderId="33" xfId="0" applyFont="1" applyFill="1" applyBorder="1" applyAlignment="1">
      <alignment horizontal="justify" vertical="top" wrapText="1"/>
    </xf>
    <xf numFmtId="0" fontId="29" fillId="0" borderId="32" xfId="0" applyFont="1" applyBorder="1" applyAlignment="1">
      <alignment horizontal="justify" vertical="top" wrapText="1"/>
    </xf>
    <xf numFmtId="0" fontId="29" fillId="0" borderId="32" xfId="0" applyFont="1" applyFill="1" applyBorder="1" applyAlignment="1">
      <alignment horizontal="justify" vertical="top" wrapText="1"/>
    </xf>
    <xf numFmtId="0" fontId="24" fillId="3" borderId="32" xfId="0" applyFont="1" applyFill="1" applyBorder="1" applyAlignment="1">
      <alignment horizontal="justify" vertical="top" wrapText="1"/>
    </xf>
    <xf numFmtId="0" fontId="29" fillId="0" borderId="0" xfId="0" applyFont="1" applyAlignment="1">
      <alignment horizontal="justify"/>
    </xf>
    <xf numFmtId="0" fontId="29" fillId="0" borderId="34" xfId="0" applyFont="1" applyBorder="1" applyAlignment="1">
      <alignment horizontal="justify" vertical="top" wrapText="1"/>
    </xf>
    <xf numFmtId="0" fontId="30" fillId="0" borderId="10" xfId="0" applyFont="1" applyBorder="1" applyAlignment="1">
      <alignment horizontal="justify" vertical="top" wrapText="1"/>
    </xf>
    <xf numFmtId="0" fontId="29" fillId="0" borderId="32" xfId="0" applyFont="1" applyBorder="1" applyAlignment="1">
      <alignment horizontal="justify" wrapText="1"/>
    </xf>
    <xf numFmtId="0" fontId="21" fillId="6" borderId="8" xfId="0" applyFont="1" applyFill="1" applyBorder="1" applyAlignment="1">
      <alignment horizontal="justify" vertical="top" wrapText="1"/>
    </xf>
    <xf numFmtId="0" fontId="30" fillId="0" borderId="31" xfId="0" applyFont="1" applyFill="1" applyBorder="1" applyAlignment="1">
      <alignment horizontal="justify" vertical="top" wrapText="1"/>
    </xf>
    <xf numFmtId="0" fontId="29" fillId="4" borderId="32" xfId="0" applyFont="1" applyFill="1" applyBorder="1" applyAlignment="1">
      <alignment horizontal="justify" vertical="top" wrapText="1"/>
    </xf>
    <xf numFmtId="0" fontId="29" fillId="5" borderId="32" xfId="1" applyFont="1" applyFill="1" applyBorder="1" applyAlignment="1">
      <alignment horizontal="justify" vertical="top" wrapText="1"/>
    </xf>
    <xf numFmtId="0" fontId="32" fillId="0" borderId="32" xfId="0" applyFont="1" applyBorder="1" applyAlignment="1">
      <alignment vertical="top"/>
    </xf>
    <xf numFmtId="0" fontId="24" fillId="0" borderId="32" xfId="0" applyFont="1" applyBorder="1" applyAlignment="1">
      <alignment horizontal="justify" vertical="top" wrapText="1"/>
    </xf>
    <xf numFmtId="0" fontId="29" fillId="4" borderId="32" xfId="0" applyNumberFormat="1" applyFont="1" applyFill="1" applyBorder="1" applyAlignment="1">
      <alignment horizontal="justify" vertical="top" wrapText="1"/>
    </xf>
    <xf numFmtId="0" fontId="29" fillId="0" borderId="32" xfId="0" applyNumberFormat="1" applyFont="1" applyBorder="1" applyAlignment="1">
      <alignment horizontal="justify" vertical="top" wrapText="1"/>
    </xf>
    <xf numFmtId="0" fontId="30" fillId="0" borderId="32" xfId="0" applyFont="1" applyBorder="1" applyAlignment="1">
      <alignment horizontal="justify" vertical="top" wrapText="1"/>
    </xf>
    <xf numFmtId="0" fontId="21" fillId="2" borderId="8" xfId="1" applyFont="1" applyFill="1" applyBorder="1" applyAlignment="1">
      <alignment horizontal="justify" vertical="top" wrapText="1"/>
    </xf>
    <xf numFmtId="0" fontId="32" fillId="3" borderId="17" xfId="1" applyFont="1" applyFill="1" applyBorder="1" applyAlignment="1">
      <alignment horizontal="justify" vertical="top" wrapText="1"/>
    </xf>
    <xf numFmtId="164" fontId="18" fillId="2" borderId="21" xfId="0" applyNumberFormat="1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right"/>
    </xf>
    <xf numFmtId="0" fontId="28" fillId="3" borderId="10" xfId="0" applyFont="1" applyFill="1" applyBorder="1" applyAlignment="1">
      <alignment horizontal="justify" vertical="top" wrapText="1"/>
    </xf>
    <xf numFmtId="0" fontId="21" fillId="4" borderId="32" xfId="0" applyFont="1" applyFill="1" applyBorder="1" applyAlignment="1">
      <alignment horizontal="justify" vertical="top" wrapText="1"/>
    </xf>
    <xf numFmtId="0" fontId="31" fillId="4" borderId="35" xfId="0" applyFont="1" applyFill="1" applyBorder="1" applyAlignment="1">
      <alignment horizontal="justify" vertical="top" wrapText="1"/>
    </xf>
    <xf numFmtId="0" fontId="28" fillId="3" borderId="32" xfId="0" applyFont="1" applyFill="1" applyBorder="1" applyAlignment="1">
      <alignment horizontal="justify" vertical="top" wrapText="1"/>
    </xf>
    <xf numFmtId="0" fontId="30" fillId="0" borderId="32" xfId="0" applyFont="1" applyFill="1" applyBorder="1" applyAlignment="1">
      <alignment horizontal="justify" vertical="top" wrapText="1"/>
    </xf>
    <xf numFmtId="0" fontId="32" fillId="0" borderId="32" xfId="0" applyFont="1" applyBorder="1" applyAlignment="1">
      <alignment vertical="top" wrapText="1"/>
    </xf>
    <xf numFmtId="0" fontId="21" fillId="0" borderId="32" xfId="0" applyFont="1" applyBorder="1" applyAlignment="1">
      <alignment horizontal="justify" vertical="top" wrapText="1"/>
    </xf>
    <xf numFmtId="0" fontId="28" fillId="4" borderId="2" xfId="0" applyFont="1" applyFill="1" applyBorder="1" applyAlignment="1">
      <alignment horizontal="justify" vertical="top" wrapText="1"/>
    </xf>
    <xf numFmtId="0" fontId="32" fillId="4" borderId="32" xfId="1" applyFont="1" applyFill="1" applyBorder="1" applyAlignment="1">
      <alignment horizontal="justify" vertical="top" wrapText="1"/>
    </xf>
    <xf numFmtId="0" fontId="24" fillId="0" borderId="32" xfId="0" applyFont="1" applyFill="1" applyBorder="1" applyAlignment="1">
      <alignment horizontal="justify" vertical="top" wrapText="1"/>
    </xf>
    <xf numFmtId="0" fontId="34" fillId="0" borderId="32" xfId="0" applyFont="1" applyBorder="1" applyAlignment="1">
      <alignment horizontal="justify" vertical="top" wrapText="1"/>
    </xf>
    <xf numFmtId="0" fontId="28" fillId="0" borderId="32" xfId="0" applyFont="1" applyFill="1" applyBorder="1" applyAlignment="1">
      <alignment horizontal="justify" vertical="top" wrapText="1"/>
    </xf>
    <xf numFmtId="0" fontId="32" fillId="0" borderId="32" xfId="0" applyFont="1" applyFill="1" applyBorder="1" applyAlignment="1">
      <alignment horizontal="justify" vertical="top" wrapText="1"/>
    </xf>
    <xf numFmtId="0" fontId="31" fillId="4" borderId="39" xfId="0" applyFont="1" applyFill="1" applyBorder="1" applyAlignment="1">
      <alignment horizontal="justify" vertical="top" wrapText="1"/>
    </xf>
    <xf numFmtId="0" fontId="21" fillId="4" borderId="32" xfId="1" applyFont="1" applyFill="1" applyBorder="1" applyAlignment="1">
      <alignment horizontal="justify" vertical="top" wrapText="1"/>
    </xf>
    <xf numFmtId="0" fontId="28" fillId="0" borderId="32" xfId="0" applyFont="1" applyBorder="1" applyAlignment="1">
      <alignment horizontal="justify" vertical="top" wrapText="1"/>
    </xf>
    <xf numFmtId="0" fontId="21" fillId="0" borderId="32" xfId="0" applyFont="1" applyFill="1" applyBorder="1" applyAlignment="1">
      <alignment horizontal="justify" vertical="top" wrapText="1"/>
    </xf>
    <xf numFmtId="0" fontId="32" fillId="3" borderId="32" xfId="1" applyFont="1" applyFill="1" applyBorder="1" applyAlignment="1">
      <alignment horizontal="justify" vertical="top" wrapText="1"/>
    </xf>
    <xf numFmtId="0" fontId="18" fillId="0" borderId="26" xfId="2" applyFont="1" applyBorder="1" applyAlignment="1">
      <alignment horizontal="center" vertical="center"/>
    </xf>
    <xf numFmtId="0" fontId="18" fillId="0" borderId="26" xfId="2" applyFont="1" applyBorder="1" applyAlignment="1">
      <alignment horizontal="center" vertical="center" wrapText="1"/>
    </xf>
    <xf numFmtId="0" fontId="18" fillId="0" borderId="29" xfId="2" applyFont="1" applyBorder="1" applyAlignment="1">
      <alignment horizontal="justify" vertical="top" wrapText="1"/>
    </xf>
    <xf numFmtId="0" fontId="18" fillId="0" borderId="29" xfId="2" applyFont="1" applyBorder="1" applyAlignment="1">
      <alignment horizontal="center" vertical="center"/>
    </xf>
    <xf numFmtId="0" fontId="18" fillId="0" borderId="13" xfId="2" applyFont="1" applyBorder="1" applyAlignment="1">
      <alignment horizontal="justify" vertical="top" wrapText="1"/>
    </xf>
    <xf numFmtId="0" fontId="18" fillId="0" borderId="37" xfId="2" applyFont="1" applyBorder="1" applyAlignment="1">
      <alignment horizontal="center" vertical="center"/>
    </xf>
    <xf numFmtId="164" fontId="18" fillId="0" borderId="13" xfId="2" applyNumberFormat="1" applyFont="1" applyBorder="1" applyAlignment="1">
      <alignment horizontal="center" vertical="center" wrapText="1"/>
    </xf>
    <xf numFmtId="0" fontId="18" fillId="0" borderId="37" xfId="0" applyFont="1" applyBorder="1" applyAlignment="1">
      <alignment horizontal="justify" vertical="top" wrapText="1"/>
    </xf>
    <xf numFmtId="0" fontId="18" fillId="0" borderId="36" xfId="2" applyFont="1" applyBorder="1" applyAlignment="1">
      <alignment horizontal="center" vertical="center"/>
    </xf>
    <xf numFmtId="164" fontId="18" fillId="0" borderId="9" xfId="2" applyNumberFormat="1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top" wrapText="1"/>
    </xf>
    <xf numFmtId="164" fontId="18" fillId="0" borderId="13" xfId="2" applyNumberFormat="1" applyFont="1" applyBorder="1" applyAlignment="1">
      <alignment horizontal="center" vertical="top"/>
    </xf>
    <xf numFmtId="0" fontId="18" fillId="0" borderId="36" xfId="0" applyFont="1" applyBorder="1" applyAlignment="1">
      <alignment horizontal="justify" vertical="top" wrapText="1"/>
    </xf>
    <xf numFmtId="0" fontId="18" fillId="0" borderId="36" xfId="0" applyFont="1" applyBorder="1" applyAlignment="1">
      <alignment horizontal="center" vertical="top" wrapText="1"/>
    </xf>
    <xf numFmtId="164" fontId="18" fillId="0" borderId="9" xfId="2" applyNumberFormat="1" applyFont="1" applyBorder="1" applyAlignment="1">
      <alignment horizontal="center" vertical="top"/>
    </xf>
    <xf numFmtId="0" fontId="18" fillId="0" borderId="38" xfId="0" applyFont="1" applyBorder="1" applyAlignment="1">
      <alignment wrapText="1"/>
    </xf>
    <xf numFmtId="0" fontId="18" fillId="0" borderId="38" xfId="0" applyFont="1" applyBorder="1" applyAlignment="1">
      <alignment horizontal="center" vertical="top" wrapText="1"/>
    </xf>
    <xf numFmtId="164" fontId="18" fillId="0" borderId="38" xfId="2" applyNumberFormat="1" applyFont="1" applyBorder="1" applyAlignment="1">
      <alignment horizontal="center" vertical="top"/>
    </xf>
    <xf numFmtId="0" fontId="18" fillId="0" borderId="30" xfId="2" applyFont="1" applyBorder="1" applyAlignment="1">
      <alignment vertical="top"/>
    </xf>
    <xf numFmtId="0" fontId="18" fillId="0" borderId="30" xfId="2" applyFont="1" applyBorder="1" applyAlignment="1">
      <alignment horizontal="center" vertical="top"/>
    </xf>
    <xf numFmtId="164" fontId="18" fillId="0" borderId="30" xfId="2" applyNumberFormat="1" applyFont="1" applyBorder="1" applyAlignment="1">
      <alignment horizontal="center" vertical="top"/>
    </xf>
    <xf numFmtId="0" fontId="29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top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1" fillId="0" borderId="28" xfId="2" applyFont="1" applyBorder="1" applyAlignment="1">
      <alignment horizontal="right"/>
    </xf>
    <xf numFmtId="49" fontId="30" fillId="3" borderId="13" xfId="0" applyNumberFormat="1" applyFont="1" applyFill="1" applyBorder="1" applyAlignment="1">
      <alignment horizontal="center" vertical="top" wrapText="1"/>
    </xf>
    <xf numFmtId="49" fontId="34" fillId="3" borderId="13" xfId="0" applyNumberFormat="1" applyFont="1" applyFill="1" applyBorder="1" applyAlignment="1">
      <alignment horizontal="center" vertical="top" wrapText="1"/>
    </xf>
    <xf numFmtId="49" fontId="30" fillId="0" borderId="13" xfId="0" applyNumberFormat="1" applyFont="1" applyBorder="1" applyAlignment="1">
      <alignment horizontal="center" vertical="top" wrapText="1"/>
    </xf>
    <xf numFmtId="49" fontId="24" fillId="3" borderId="13" xfId="0" applyNumberFormat="1" applyFont="1" applyFill="1" applyBorder="1" applyAlignment="1">
      <alignment horizontal="center" vertical="top" wrapText="1"/>
    </xf>
    <xf numFmtId="49" fontId="34" fillId="0" borderId="13" xfId="0" applyNumberFormat="1" applyFont="1" applyBorder="1" applyAlignment="1">
      <alignment horizontal="center" vertical="top" wrapText="1"/>
    </xf>
    <xf numFmtId="49" fontId="34" fillId="3" borderId="9" xfId="0" applyNumberFormat="1" applyFont="1" applyFill="1" applyBorder="1" applyAlignment="1">
      <alignment horizontal="center" vertical="top" wrapText="1"/>
    </xf>
    <xf numFmtId="49" fontId="24" fillId="2" borderId="7" xfId="0" applyNumberFormat="1" applyFont="1" applyFill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30" fillId="3" borderId="13" xfId="0" applyNumberFormat="1" applyFont="1" applyFill="1" applyBorder="1" applyAlignment="1">
      <alignment horizontal="left" vertical="top" wrapText="1"/>
    </xf>
    <xf numFmtId="49" fontId="24" fillId="0" borderId="13" xfId="0" applyNumberFormat="1" applyFont="1" applyBorder="1" applyAlignment="1">
      <alignment horizontal="center" vertical="top" wrapText="1"/>
    </xf>
    <xf numFmtId="49" fontId="28" fillId="3" borderId="13" xfId="0" applyNumberFormat="1" applyFont="1" applyFill="1" applyBorder="1" applyAlignment="1">
      <alignment horizontal="center" vertical="top" wrapText="1"/>
    </xf>
    <xf numFmtId="49" fontId="34" fillId="0" borderId="13" xfId="0" applyNumberFormat="1" applyFont="1" applyFill="1" applyBorder="1" applyAlignment="1">
      <alignment horizontal="center" vertical="top" wrapText="1"/>
    </xf>
    <xf numFmtId="49" fontId="29" fillId="5" borderId="13" xfId="1" applyNumberFormat="1" applyFont="1" applyFill="1" applyBorder="1" applyAlignment="1">
      <alignment horizontal="center" vertical="top" shrinkToFit="1"/>
    </xf>
    <xf numFmtId="49" fontId="32" fillId="5" borderId="13" xfId="1" applyNumberFormat="1" applyFont="1" applyFill="1" applyBorder="1" applyAlignment="1">
      <alignment horizontal="center" vertical="top" shrinkToFit="1"/>
    </xf>
    <xf numFmtId="49" fontId="31" fillId="5" borderId="13" xfId="1" applyNumberFormat="1" applyFont="1" applyFill="1" applyBorder="1" applyAlignment="1">
      <alignment horizontal="center" vertical="top" shrinkToFit="1"/>
    </xf>
    <xf numFmtId="49" fontId="28" fillId="0" borderId="13" xfId="0" applyNumberFormat="1" applyFont="1" applyBorder="1" applyAlignment="1">
      <alignment horizontal="center" vertical="top" wrapText="1"/>
    </xf>
    <xf numFmtId="49" fontId="21" fillId="5" borderId="13" xfId="1" applyNumberFormat="1" applyFont="1" applyFill="1" applyBorder="1" applyAlignment="1">
      <alignment horizontal="center" vertical="top" shrinkToFit="1"/>
    </xf>
    <xf numFmtId="49" fontId="34" fillId="6" borderId="7" xfId="0" applyNumberFormat="1" applyFont="1" applyFill="1" applyBorder="1" applyAlignment="1">
      <alignment horizontal="center" vertical="top" wrapText="1"/>
    </xf>
    <xf numFmtId="49" fontId="34" fillId="4" borderId="9" xfId="0" applyNumberFormat="1" applyFont="1" applyFill="1" applyBorder="1" applyAlignment="1">
      <alignment horizontal="center" vertical="top" wrapText="1"/>
    </xf>
    <xf numFmtId="49" fontId="34" fillId="4" borderId="13" xfId="0" applyNumberFormat="1" applyFont="1" applyFill="1" applyBorder="1" applyAlignment="1">
      <alignment horizontal="center" vertical="top" wrapText="1"/>
    </xf>
    <xf numFmtId="49" fontId="24" fillId="3" borderId="1" xfId="0" applyNumberFormat="1" applyFont="1" applyFill="1" applyBorder="1" applyAlignment="1">
      <alignment horizontal="center" vertical="top" wrapText="1"/>
    </xf>
    <xf numFmtId="49" fontId="28" fillId="0" borderId="13" xfId="0" applyNumberFormat="1" applyFont="1" applyFill="1" applyBorder="1" applyAlignment="1">
      <alignment horizontal="center" vertical="top" wrapText="1"/>
    </xf>
    <xf numFmtId="49" fontId="24" fillId="0" borderId="13" xfId="0" applyNumberFormat="1" applyFont="1" applyFill="1" applyBorder="1" applyAlignment="1">
      <alignment horizontal="center" vertical="top" wrapText="1"/>
    </xf>
    <xf numFmtId="49" fontId="21" fillId="3" borderId="13" xfId="1" applyNumberFormat="1" applyFont="1" applyFill="1" applyBorder="1" applyAlignment="1">
      <alignment horizontal="center" vertical="top" shrinkToFit="1"/>
    </xf>
    <xf numFmtId="49" fontId="29" fillId="3" borderId="13" xfId="1" applyNumberFormat="1" applyFont="1" applyFill="1" applyBorder="1" applyAlignment="1">
      <alignment horizontal="center" vertical="top" shrinkToFit="1"/>
    </xf>
    <xf numFmtId="49" fontId="31" fillId="3" borderId="13" xfId="1" applyNumberFormat="1" applyFont="1" applyFill="1" applyBorder="1" applyAlignment="1">
      <alignment horizontal="center" vertical="top" shrinkToFit="1"/>
    </xf>
    <xf numFmtId="49" fontId="28" fillId="2" borderId="7" xfId="0" applyNumberFormat="1" applyFont="1" applyFill="1" applyBorder="1" applyAlignment="1">
      <alignment horizontal="center" vertical="top" wrapText="1"/>
    </xf>
    <xf numFmtId="164" fontId="35" fillId="0" borderId="14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0"/>
  <sheetViews>
    <sheetView topLeftCell="A211" zoomScaleNormal="100" zoomScaleSheetLayoutView="100" workbookViewId="0">
      <selection sqref="A1:F7"/>
    </sheetView>
  </sheetViews>
  <sheetFormatPr defaultRowHeight="12.75"/>
  <cols>
    <col min="1" max="1" width="65.28515625" style="79" customWidth="1"/>
    <col min="2" max="2" width="4.85546875" style="98" customWidth="1"/>
    <col min="3" max="3" width="6.28515625" customWidth="1"/>
    <col min="4" max="4" width="11" customWidth="1"/>
    <col min="5" max="5" width="5.28515625" customWidth="1"/>
    <col min="6" max="6" width="9.85546875" customWidth="1"/>
  </cols>
  <sheetData>
    <row r="1" spans="1:10" ht="12.95" customHeight="1">
      <c r="A1" s="199" t="s">
        <v>273</v>
      </c>
      <c r="B1" s="199"/>
      <c r="C1" s="199"/>
      <c r="D1" s="199"/>
      <c r="E1" s="199"/>
      <c r="F1" s="199"/>
      <c r="G1" s="1"/>
    </row>
    <row r="2" spans="1:10" ht="12.95" customHeight="1">
      <c r="A2" s="192" t="s">
        <v>0</v>
      </c>
      <c r="B2" s="192"/>
      <c r="C2" s="192"/>
      <c r="D2" s="192"/>
      <c r="E2" s="192"/>
      <c r="F2" s="192"/>
      <c r="G2" s="1"/>
    </row>
    <row r="3" spans="1:10" ht="12.95" customHeight="1">
      <c r="A3" s="192" t="s">
        <v>288</v>
      </c>
      <c r="B3" s="192"/>
      <c r="C3" s="192"/>
      <c r="D3" s="192"/>
      <c r="E3" s="192"/>
      <c r="F3" s="192"/>
      <c r="G3" s="1"/>
    </row>
    <row r="4" spans="1:10" ht="12.95" customHeight="1">
      <c r="A4" s="192" t="s">
        <v>289</v>
      </c>
      <c r="B4" s="192"/>
      <c r="C4" s="192"/>
      <c r="D4" s="192"/>
      <c r="E4" s="192"/>
      <c r="F4" s="192"/>
      <c r="G4" s="1"/>
    </row>
    <row r="5" spans="1:10" ht="12.95" customHeight="1">
      <c r="A5" s="192" t="s">
        <v>290</v>
      </c>
      <c r="B5" s="192"/>
      <c r="C5" s="192"/>
      <c r="D5" s="192"/>
      <c r="E5" s="192"/>
      <c r="F5" s="192"/>
      <c r="G5" s="1"/>
    </row>
    <row r="6" spans="1:10" ht="12.95" customHeight="1">
      <c r="A6" s="192" t="s">
        <v>291</v>
      </c>
      <c r="B6" s="192"/>
      <c r="C6" s="192"/>
      <c r="D6" s="192"/>
      <c r="E6" s="192"/>
      <c r="F6" s="192"/>
      <c r="G6" s="1"/>
    </row>
    <row r="7" spans="1:10" ht="12.95" customHeight="1">
      <c r="A7" s="192" t="s">
        <v>155</v>
      </c>
      <c r="B7" s="192"/>
      <c r="C7" s="192"/>
      <c r="D7" s="192"/>
      <c r="E7" s="192"/>
      <c r="F7" s="192"/>
      <c r="G7" s="1"/>
    </row>
    <row r="8" spans="1:10" ht="12.95" customHeight="1">
      <c r="A8" s="152"/>
      <c r="B8" s="152"/>
      <c r="C8" s="152"/>
      <c r="D8" s="152"/>
      <c r="E8" s="152"/>
      <c r="F8" s="152"/>
      <c r="G8" s="1"/>
    </row>
    <row r="9" spans="1:10" ht="80.25" customHeight="1">
      <c r="A9" s="193" t="s">
        <v>154</v>
      </c>
      <c r="B9" s="193"/>
      <c r="C9" s="193"/>
      <c r="D9" s="193"/>
      <c r="E9" s="193"/>
      <c r="F9" s="193"/>
      <c r="G9" s="56"/>
      <c r="H9" s="56"/>
      <c r="I9" s="56"/>
      <c r="J9" s="56"/>
    </row>
    <row r="10" spans="1:10" ht="13.5" thickBot="1">
      <c r="A10" s="57"/>
      <c r="B10" s="58"/>
      <c r="C10" s="59"/>
      <c r="D10" s="59"/>
      <c r="E10" s="59"/>
      <c r="F10" s="60" t="s">
        <v>70</v>
      </c>
    </row>
    <row r="11" spans="1:10" ht="14.25" thickTop="1" thickBot="1">
      <c r="A11" s="194" t="s">
        <v>71</v>
      </c>
      <c r="B11" s="196" t="s">
        <v>72</v>
      </c>
      <c r="C11" s="196"/>
      <c r="D11" s="196"/>
      <c r="E11" s="196"/>
      <c r="F11" s="197" t="s">
        <v>4</v>
      </c>
    </row>
    <row r="12" spans="1:10" ht="59.25" customHeight="1" thickBot="1">
      <c r="A12" s="195"/>
      <c r="B12" s="61" t="s">
        <v>73</v>
      </c>
      <c r="C12" s="61" t="s">
        <v>74</v>
      </c>
      <c r="D12" s="61" t="s">
        <v>75</v>
      </c>
      <c r="E12" s="61" t="s">
        <v>76</v>
      </c>
      <c r="F12" s="198"/>
    </row>
    <row r="13" spans="1:10" s="62" customFormat="1" ht="17.25" thickTop="1" thickBot="1">
      <c r="A13" s="122" t="s">
        <v>12</v>
      </c>
      <c r="B13" s="8" t="s">
        <v>13</v>
      </c>
      <c r="C13" s="8"/>
      <c r="D13" s="8"/>
      <c r="E13" s="8"/>
      <c r="F13" s="9">
        <f>SUM(F14,F17,F22,F28,F36,F39,F33)</f>
        <v>18918.599999999999</v>
      </c>
    </row>
    <row r="14" spans="1:10" ht="27.75" thickTop="1">
      <c r="A14" s="123" t="s">
        <v>40</v>
      </c>
      <c r="B14" s="22" t="s">
        <v>13</v>
      </c>
      <c r="C14" s="22" t="s">
        <v>27</v>
      </c>
      <c r="D14" s="22"/>
      <c r="E14" s="22"/>
      <c r="F14" s="73">
        <f>SUM(F15)</f>
        <v>814.4</v>
      </c>
    </row>
    <row r="15" spans="1:10" ht="50.25" customHeight="1">
      <c r="A15" s="124" t="s">
        <v>131</v>
      </c>
      <c r="B15" s="23" t="s">
        <v>13</v>
      </c>
      <c r="C15" s="23" t="s">
        <v>27</v>
      </c>
      <c r="D15" s="23" t="s">
        <v>99</v>
      </c>
      <c r="E15" s="23"/>
      <c r="F15" s="27">
        <f>SUM(F16:F16)</f>
        <v>814.4</v>
      </c>
    </row>
    <row r="16" spans="1:10" ht="38.25">
      <c r="A16" s="125" t="s">
        <v>88</v>
      </c>
      <c r="B16" s="14" t="s">
        <v>13</v>
      </c>
      <c r="C16" s="14" t="s">
        <v>27</v>
      </c>
      <c r="D16" s="14" t="s">
        <v>99</v>
      </c>
      <c r="E16" s="14" t="s">
        <v>90</v>
      </c>
      <c r="F16" s="64">
        <v>814.4</v>
      </c>
    </row>
    <row r="17" spans="1:6" ht="40.5">
      <c r="A17" s="126" t="s">
        <v>14</v>
      </c>
      <c r="B17" s="11" t="s">
        <v>13</v>
      </c>
      <c r="C17" s="11" t="s">
        <v>15</v>
      </c>
      <c r="D17" s="11"/>
      <c r="E17" s="11"/>
      <c r="F17" s="27">
        <f>SUM(F18)</f>
        <v>587.80000000000007</v>
      </c>
    </row>
    <row r="18" spans="1:6" ht="64.5" customHeight="1">
      <c r="A18" s="124" t="s">
        <v>132</v>
      </c>
      <c r="B18" s="13" t="s">
        <v>13</v>
      </c>
      <c r="C18" s="13" t="s">
        <v>15</v>
      </c>
      <c r="D18" s="23" t="s">
        <v>100</v>
      </c>
      <c r="E18" s="13"/>
      <c r="F18" s="27">
        <f>SUM(F19:F21)</f>
        <v>587.80000000000007</v>
      </c>
    </row>
    <row r="19" spans="1:6" ht="38.25">
      <c r="A19" s="125" t="s">
        <v>88</v>
      </c>
      <c r="B19" s="14" t="s">
        <v>13</v>
      </c>
      <c r="C19" s="14" t="s">
        <v>15</v>
      </c>
      <c r="D19" s="14" t="s">
        <v>100</v>
      </c>
      <c r="E19" s="14" t="s">
        <v>90</v>
      </c>
      <c r="F19" s="64">
        <v>430.5</v>
      </c>
    </row>
    <row r="20" spans="1:6" ht="15" customHeight="1">
      <c r="A20" s="125" t="s">
        <v>101</v>
      </c>
      <c r="B20" s="14" t="s">
        <v>13</v>
      </c>
      <c r="C20" s="14" t="s">
        <v>15</v>
      </c>
      <c r="D20" s="14" t="s">
        <v>100</v>
      </c>
      <c r="E20" s="14" t="s">
        <v>91</v>
      </c>
      <c r="F20" s="64">
        <v>157.1</v>
      </c>
    </row>
    <row r="21" spans="1:6" ht="15">
      <c r="A21" s="125" t="s">
        <v>89</v>
      </c>
      <c r="B21" s="14" t="s">
        <v>13</v>
      </c>
      <c r="C21" s="14" t="s">
        <v>15</v>
      </c>
      <c r="D21" s="14" t="s">
        <v>100</v>
      </c>
      <c r="E21" s="14" t="s">
        <v>92</v>
      </c>
      <c r="F21" s="64">
        <v>0.2</v>
      </c>
    </row>
    <row r="22" spans="1:6" ht="27" customHeight="1">
      <c r="A22" s="127" t="s">
        <v>41</v>
      </c>
      <c r="B22" s="26" t="s">
        <v>13</v>
      </c>
      <c r="C22" s="26" t="s">
        <v>19</v>
      </c>
      <c r="D22" s="35"/>
      <c r="E22" s="26"/>
      <c r="F22" s="27">
        <f>SUM(F23)</f>
        <v>11205.999999999998</v>
      </c>
    </row>
    <row r="23" spans="1:6" ht="63.75">
      <c r="A23" s="124" t="s">
        <v>132</v>
      </c>
      <c r="B23" s="23" t="s">
        <v>13</v>
      </c>
      <c r="C23" s="23" t="s">
        <v>19</v>
      </c>
      <c r="D23" s="23" t="s">
        <v>100</v>
      </c>
      <c r="E23" s="23"/>
      <c r="F23" s="27">
        <f>SUM(F24:F27)</f>
        <v>11205.999999999998</v>
      </c>
    </row>
    <row r="24" spans="1:6" ht="38.25">
      <c r="A24" s="125" t="s">
        <v>88</v>
      </c>
      <c r="B24" s="14" t="s">
        <v>13</v>
      </c>
      <c r="C24" s="14" t="s">
        <v>19</v>
      </c>
      <c r="D24" s="14" t="s">
        <v>100</v>
      </c>
      <c r="E24" s="14" t="s">
        <v>90</v>
      </c>
      <c r="F24" s="65">
        <v>8273.6</v>
      </c>
    </row>
    <row r="25" spans="1:6" ht="14.25" customHeight="1">
      <c r="A25" s="125" t="s">
        <v>101</v>
      </c>
      <c r="B25" s="14" t="s">
        <v>13</v>
      </c>
      <c r="C25" s="14" t="s">
        <v>19</v>
      </c>
      <c r="D25" s="14" t="s">
        <v>100</v>
      </c>
      <c r="E25" s="14" t="s">
        <v>91</v>
      </c>
      <c r="F25" s="65">
        <v>2623.2</v>
      </c>
    </row>
    <row r="26" spans="1:6" ht="15">
      <c r="A26" s="125" t="s">
        <v>93</v>
      </c>
      <c r="B26" s="14" t="s">
        <v>13</v>
      </c>
      <c r="C26" s="14" t="s">
        <v>19</v>
      </c>
      <c r="D26" s="14" t="s">
        <v>100</v>
      </c>
      <c r="E26" s="14" t="s">
        <v>94</v>
      </c>
      <c r="F26" s="65">
        <v>135.80000000000001</v>
      </c>
    </row>
    <row r="27" spans="1:6" ht="15">
      <c r="A27" s="125" t="s">
        <v>89</v>
      </c>
      <c r="B27" s="14" t="s">
        <v>13</v>
      </c>
      <c r="C27" s="14" t="s">
        <v>19</v>
      </c>
      <c r="D27" s="14" t="s">
        <v>100</v>
      </c>
      <c r="E27" s="14" t="s">
        <v>92</v>
      </c>
      <c r="F27" s="65">
        <v>173.4</v>
      </c>
    </row>
    <row r="28" spans="1:6" ht="27">
      <c r="A28" s="126" t="s">
        <v>59</v>
      </c>
      <c r="B28" s="11" t="s">
        <v>13</v>
      </c>
      <c r="C28" s="11" t="s">
        <v>47</v>
      </c>
      <c r="D28" s="47"/>
      <c r="E28" s="47"/>
      <c r="F28" s="27">
        <f>SUM(F29)</f>
        <v>2440.5</v>
      </c>
    </row>
    <row r="29" spans="1:6" ht="63.75">
      <c r="A29" s="124" t="s">
        <v>132</v>
      </c>
      <c r="B29" s="48" t="s">
        <v>13</v>
      </c>
      <c r="C29" s="48" t="s">
        <v>47</v>
      </c>
      <c r="D29" s="13" t="s">
        <v>100</v>
      </c>
      <c r="E29" s="48"/>
      <c r="F29" s="27">
        <f>SUM(F30:F32)</f>
        <v>2440.5</v>
      </c>
    </row>
    <row r="30" spans="1:6" ht="38.25">
      <c r="A30" s="125" t="s">
        <v>88</v>
      </c>
      <c r="B30" s="36" t="s">
        <v>13</v>
      </c>
      <c r="C30" s="36" t="s">
        <v>47</v>
      </c>
      <c r="D30" s="14" t="s">
        <v>100</v>
      </c>
      <c r="E30" s="14" t="s">
        <v>90</v>
      </c>
      <c r="F30" s="64">
        <v>2140.5</v>
      </c>
    </row>
    <row r="31" spans="1:6" ht="12.75" customHeight="1">
      <c r="A31" s="125" t="s">
        <v>101</v>
      </c>
      <c r="B31" s="36" t="s">
        <v>13</v>
      </c>
      <c r="C31" s="36" t="s">
        <v>47</v>
      </c>
      <c r="D31" s="14" t="s">
        <v>100</v>
      </c>
      <c r="E31" s="14" t="s">
        <v>91</v>
      </c>
      <c r="F31" s="64">
        <v>299.89999999999998</v>
      </c>
    </row>
    <row r="32" spans="1:6" ht="15">
      <c r="A32" s="125" t="s">
        <v>89</v>
      </c>
      <c r="B32" s="36" t="s">
        <v>13</v>
      </c>
      <c r="C32" s="36" t="s">
        <v>47</v>
      </c>
      <c r="D32" s="14" t="s">
        <v>100</v>
      </c>
      <c r="E32" s="14" t="s">
        <v>92</v>
      </c>
      <c r="F32" s="64">
        <v>0.1</v>
      </c>
    </row>
    <row r="33" spans="1:6" ht="14.25" customHeight="1">
      <c r="A33" s="128" t="s">
        <v>240</v>
      </c>
      <c r="B33" s="119" t="s">
        <v>13</v>
      </c>
      <c r="C33" s="119" t="s">
        <v>24</v>
      </c>
      <c r="D33" s="14"/>
      <c r="E33" s="14"/>
      <c r="F33" s="12">
        <f>SUM(F34)</f>
        <v>500</v>
      </c>
    </row>
    <row r="34" spans="1:6" ht="51">
      <c r="A34" s="129" t="s">
        <v>242</v>
      </c>
      <c r="B34" s="48" t="s">
        <v>13</v>
      </c>
      <c r="C34" s="48" t="s">
        <v>24</v>
      </c>
      <c r="D34" s="13" t="s">
        <v>241</v>
      </c>
      <c r="E34" s="14"/>
      <c r="F34" s="12">
        <f>SUM(F35)</f>
        <v>500</v>
      </c>
    </row>
    <row r="35" spans="1:6" ht="12.75" customHeight="1">
      <c r="A35" s="129" t="s">
        <v>101</v>
      </c>
      <c r="B35" s="36" t="s">
        <v>13</v>
      </c>
      <c r="C35" s="36" t="s">
        <v>24</v>
      </c>
      <c r="D35" s="14" t="s">
        <v>241</v>
      </c>
      <c r="E35" s="14" t="s">
        <v>91</v>
      </c>
      <c r="F35" s="65">
        <v>500</v>
      </c>
    </row>
    <row r="36" spans="1:6" ht="15">
      <c r="A36" s="130" t="s">
        <v>60</v>
      </c>
      <c r="B36" s="25" t="s">
        <v>13</v>
      </c>
      <c r="C36" s="25" t="s">
        <v>36</v>
      </c>
      <c r="D36" s="25"/>
      <c r="E36" s="25"/>
      <c r="F36" s="27">
        <f>SUM(F37)</f>
        <v>1213</v>
      </c>
    </row>
    <row r="37" spans="1:6" ht="38.25">
      <c r="A37" s="131" t="s">
        <v>189</v>
      </c>
      <c r="B37" s="29" t="s">
        <v>13</v>
      </c>
      <c r="C37" s="29" t="s">
        <v>36</v>
      </c>
      <c r="D37" s="29" t="s">
        <v>224</v>
      </c>
      <c r="E37" s="29"/>
      <c r="F37" s="27">
        <f>SUM(F38)</f>
        <v>1213</v>
      </c>
    </row>
    <row r="38" spans="1:6" ht="15">
      <c r="A38" s="125" t="s">
        <v>89</v>
      </c>
      <c r="B38" s="18" t="s">
        <v>13</v>
      </c>
      <c r="C38" s="18" t="s">
        <v>36</v>
      </c>
      <c r="D38" s="30" t="s">
        <v>224</v>
      </c>
      <c r="E38" s="14" t="s">
        <v>92</v>
      </c>
      <c r="F38" s="64">
        <v>1213</v>
      </c>
    </row>
    <row r="39" spans="1:6" ht="15">
      <c r="A39" s="127" t="s">
        <v>16</v>
      </c>
      <c r="B39" s="26" t="s">
        <v>13</v>
      </c>
      <c r="C39" s="26" t="s">
        <v>17</v>
      </c>
      <c r="D39" s="26"/>
      <c r="E39" s="26"/>
      <c r="F39" s="27">
        <f>SUM(F40,F44,F46,F48,F50,F54,F56,F58,F61,F64,F52)</f>
        <v>2156.9</v>
      </c>
    </row>
    <row r="40" spans="1:6" ht="63.75">
      <c r="A40" s="124" t="s">
        <v>132</v>
      </c>
      <c r="B40" s="48" t="s">
        <v>13</v>
      </c>
      <c r="C40" s="48" t="s">
        <v>17</v>
      </c>
      <c r="D40" s="13" t="s">
        <v>100</v>
      </c>
      <c r="E40" s="48"/>
      <c r="F40" s="27">
        <f>SUM(F41:F43)</f>
        <v>1192.7</v>
      </c>
    </row>
    <row r="41" spans="1:6" ht="38.25">
      <c r="A41" s="125" t="s">
        <v>88</v>
      </c>
      <c r="B41" s="36" t="s">
        <v>13</v>
      </c>
      <c r="C41" s="36" t="s">
        <v>17</v>
      </c>
      <c r="D41" s="14" t="s">
        <v>100</v>
      </c>
      <c r="E41" s="14" t="s">
        <v>90</v>
      </c>
      <c r="F41" s="64">
        <v>975.1</v>
      </c>
    </row>
    <row r="42" spans="1:6" ht="12.75" customHeight="1">
      <c r="A42" s="125" t="s">
        <v>101</v>
      </c>
      <c r="B42" s="36" t="s">
        <v>13</v>
      </c>
      <c r="C42" s="36" t="s">
        <v>17</v>
      </c>
      <c r="D42" s="14" t="s">
        <v>100</v>
      </c>
      <c r="E42" s="14" t="s">
        <v>91</v>
      </c>
      <c r="F42" s="64">
        <v>217.1</v>
      </c>
    </row>
    <row r="43" spans="1:6" ht="12.75" customHeight="1">
      <c r="A43" s="125" t="s">
        <v>89</v>
      </c>
      <c r="B43" s="36" t="s">
        <v>13</v>
      </c>
      <c r="C43" s="36" t="s">
        <v>17</v>
      </c>
      <c r="D43" s="14" t="s">
        <v>100</v>
      </c>
      <c r="E43" s="14" t="s">
        <v>92</v>
      </c>
      <c r="F43" s="64">
        <v>0.5</v>
      </c>
    </row>
    <row r="44" spans="1:6" ht="64.5" customHeight="1">
      <c r="A44" s="132" t="s">
        <v>214</v>
      </c>
      <c r="B44" s="13" t="s">
        <v>13</v>
      </c>
      <c r="C44" s="13" t="s">
        <v>17</v>
      </c>
      <c r="D44" s="23" t="s">
        <v>212</v>
      </c>
      <c r="E44" s="23"/>
      <c r="F44" s="12">
        <f>SUM(F45)</f>
        <v>8.1999999999999993</v>
      </c>
    </row>
    <row r="45" spans="1:6" ht="15" customHeight="1">
      <c r="A45" s="129" t="s">
        <v>101</v>
      </c>
      <c r="B45" s="14" t="s">
        <v>13</v>
      </c>
      <c r="C45" s="14" t="s">
        <v>17</v>
      </c>
      <c r="D45" s="18" t="s">
        <v>193</v>
      </c>
      <c r="E45" s="18" t="s">
        <v>91</v>
      </c>
      <c r="F45" s="65">
        <v>8.1999999999999993</v>
      </c>
    </row>
    <row r="46" spans="1:6" ht="51">
      <c r="A46" s="133" t="s">
        <v>188</v>
      </c>
      <c r="B46" s="13" t="s">
        <v>13</v>
      </c>
      <c r="C46" s="13" t="s">
        <v>17</v>
      </c>
      <c r="D46" s="23" t="s">
        <v>236</v>
      </c>
      <c r="E46" s="13"/>
      <c r="F46" s="27">
        <f>SUM(F47)</f>
        <v>100</v>
      </c>
    </row>
    <row r="47" spans="1:6" ht="13.5" customHeight="1">
      <c r="A47" s="125" t="s">
        <v>101</v>
      </c>
      <c r="B47" s="14" t="s">
        <v>13</v>
      </c>
      <c r="C47" s="14" t="s">
        <v>17</v>
      </c>
      <c r="D47" s="18" t="s">
        <v>236</v>
      </c>
      <c r="E47" s="14" t="s">
        <v>91</v>
      </c>
      <c r="F47" s="64">
        <v>100</v>
      </c>
    </row>
    <row r="48" spans="1:6" ht="39.75" customHeight="1">
      <c r="A48" s="134" t="s">
        <v>187</v>
      </c>
      <c r="B48" s="13" t="s">
        <v>13</v>
      </c>
      <c r="C48" s="13" t="s">
        <v>17</v>
      </c>
      <c r="D48" s="23" t="s">
        <v>225</v>
      </c>
      <c r="E48" s="23"/>
      <c r="F48" s="12">
        <f>SUM(F49:F49)</f>
        <v>400</v>
      </c>
    </row>
    <row r="49" spans="1:6" ht="15" customHeight="1">
      <c r="A49" s="125" t="s">
        <v>101</v>
      </c>
      <c r="B49" s="14" t="s">
        <v>13</v>
      </c>
      <c r="C49" s="14" t="s">
        <v>17</v>
      </c>
      <c r="D49" s="18" t="s">
        <v>225</v>
      </c>
      <c r="E49" s="18" t="s">
        <v>91</v>
      </c>
      <c r="F49" s="65">
        <v>400</v>
      </c>
    </row>
    <row r="50" spans="1:6" ht="51">
      <c r="A50" s="134" t="s">
        <v>191</v>
      </c>
      <c r="B50" s="23" t="s">
        <v>13</v>
      </c>
      <c r="C50" s="23" t="s">
        <v>17</v>
      </c>
      <c r="D50" s="23" t="s">
        <v>237</v>
      </c>
      <c r="E50" s="23"/>
      <c r="F50" s="27">
        <f>SUM(F51)</f>
        <v>100</v>
      </c>
    </row>
    <row r="51" spans="1:6" ht="14.25" customHeight="1">
      <c r="A51" s="125" t="s">
        <v>101</v>
      </c>
      <c r="B51" s="14" t="s">
        <v>13</v>
      </c>
      <c r="C51" s="14" t="s">
        <v>17</v>
      </c>
      <c r="D51" s="18" t="s">
        <v>237</v>
      </c>
      <c r="E51" s="14" t="s">
        <v>91</v>
      </c>
      <c r="F51" s="64">
        <v>100</v>
      </c>
    </row>
    <row r="52" spans="1:6" ht="51">
      <c r="A52" s="135" t="s">
        <v>281</v>
      </c>
      <c r="B52" s="13" t="s">
        <v>13</v>
      </c>
      <c r="C52" s="13" t="s">
        <v>17</v>
      </c>
      <c r="D52" s="23" t="s">
        <v>270</v>
      </c>
      <c r="E52" s="14"/>
      <c r="F52" s="27">
        <f>SUM(F53)</f>
        <v>75</v>
      </c>
    </row>
    <row r="53" spans="1:6" ht="13.5" customHeight="1">
      <c r="A53" s="129" t="s">
        <v>101</v>
      </c>
      <c r="B53" s="14" t="s">
        <v>13</v>
      </c>
      <c r="C53" s="14" t="s">
        <v>17</v>
      </c>
      <c r="D53" s="18" t="s">
        <v>270</v>
      </c>
      <c r="E53" s="14" t="s">
        <v>91</v>
      </c>
      <c r="F53" s="64">
        <v>75</v>
      </c>
    </row>
    <row r="54" spans="1:6" ht="102">
      <c r="A54" s="136" t="s">
        <v>190</v>
      </c>
      <c r="B54" s="13" t="s">
        <v>13</v>
      </c>
      <c r="C54" s="13" t="s">
        <v>17</v>
      </c>
      <c r="D54" s="23" t="s">
        <v>199</v>
      </c>
      <c r="E54" s="23"/>
      <c r="F54" s="12">
        <f>SUM(F55)</f>
        <v>1</v>
      </c>
    </row>
    <row r="55" spans="1:6" ht="15" customHeight="1">
      <c r="A55" s="125" t="s">
        <v>101</v>
      </c>
      <c r="B55" s="14" t="s">
        <v>13</v>
      </c>
      <c r="C55" s="14" t="s">
        <v>17</v>
      </c>
      <c r="D55" s="18" t="s">
        <v>199</v>
      </c>
      <c r="E55" s="14" t="s">
        <v>91</v>
      </c>
      <c r="F55" s="65">
        <v>1</v>
      </c>
    </row>
    <row r="56" spans="1:6" ht="52.5" customHeight="1">
      <c r="A56" s="136" t="s">
        <v>186</v>
      </c>
      <c r="B56" s="13" t="s">
        <v>13</v>
      </c>
      <c r="C56" s="13" t="s">
        <v>17</v>
      </c>
      <c r="D56" s="23" t="s">
        <v>200</v>
      </c>
      <c r="E56" s="23"/>
      <c r="F56" s="12">
        <f>SUM(F57:F57)</f>
        <v>1</v>
      </c>
    </row>
    <row r="57" spans="1:6" ht="38.25">
      <c r="A57" s="125" t="s">
        <v>88</v>
      </c>
      <c r="B57" s="14" t="s">
        <v>13</v>
      </c>
      <c r="C57" s="14" t="s">
        <v>17</v>
      </c>
      <c r="D57" s="18" t="s">
        <v>200</v>
      </c>
      <c r="E57" s="14" t="s">
        <v>90</v>
      </c>
      <c r="F57" s="65">
        <v>1</v>
      </c>
    </row>
    <row r="58" spans="1:6" ht="63.75">
      <c r="A58" s="136" t="s">
        <v>185</v>
      </c>
      <c r="B58" s="13" t="s">
        <v>13</v>
      </c>
      <c r="C58" s="13" t="s">
        <v>17</v>
      </c>
      <c r="D58" s="23" t="s">
        <v>201</v>
      </c>
      <c r="E58" s="23"/>
      <c r="F58" s="27">
        <f>SUM(F59:F60)</f>
        <v>232</v>
      </c>
    </row>
    <row r="59" spans="1:6" ht="39.75" customHeight="1">
      <c r="A59" s="125" t="s">
        <v>88</v>
      </c>
      <c r="B59" s="14" t="s">
        <v>13</v>
      </c>
      <c r="C59" s="14" t="s">
        <v>17</v>
      </c>
      <c r="D59" s="18" t="s">
        <v>201</v>
      </c>
      <c r="E59" s="14" t="s">
        <v>90</v>
      </c>
      <c r="F59" s="64">
        <v>196.6</v>
      </c>
    </row>
    <row r="60" spans="1:6" ht="13.5" customHeight="1">
      <c r="A60" s="125" t="s">
        <v>101</v>
      </c>
      <c r="B60" s="14" t="s">
        <v>13</v>
      </c>
      <c r="C60" s="14" t="s">
        <v>17</v>
      </c>
      <c r="D60" s="18" t="s">
        <v>201</v>
      </c>
      <c r="E60" s="14" t="s">
        <v>91</v>
      </c>
      <c r="F60" s="64">
        <v>35.4</v>
      </c>
    </row>
    <row r="61" spans="1:6" ht="63.75">
      <c r="A61" s="136" t="s">
        <v>184</v>
      </c>
      <c r="B61" s="13" t="s">
        <v>13</v>
      </c>
      <c r="C61" s="13" t="s">
        <v>17</v>
      </c>
      <c r="D61" s="23" t="s">
        <v>202</v>
      </c>
      <c r="E61" s="23"/>
      <c r="F61" s="12">
        <f>SUM(F62:F63)</f>
        <v>37</v>
      </c>
    </row>
    <row r="62" spans="1:6" ht="38.25">
      <c r="A62" s="125" t="s">
        <v>88</v>
      </c>
      <c r="B62" s="14" t="s">
        <v>13</v>
      </c>
      <c r="C62" s="14" t="s">
        <v>17</v>
      </c>
      <c r="D62" s="18" t="s">
        <v>202</v>
      </c>
      <c r="E62" s="18" t="s">
        <v>90</v>
      </c>
      <c r="F62" s="65">
        <v>17</v>
      </c>
    </row>
    <row r="63" spans="1:6" ht="14.25" customHeight="1">
      <c r="A63" s="125" t="s">
        <v>101</v>
      </c>
      <c r="B63" s="14" t="s">
        <v>13</v>
      </c>
      <c r="C63" s="14" t="s">
        <v>17</v>
      </c>
      <c r="D63" s="18" t="s">
        <v>202</v>
      </c>
      <c r="E63" s="14" t="s">
        <v>91</v>
      </c>
      <c r="F63" s="65">
        <v>20</v>
      </c>
    </row>
    <row r="64" spans="1:6" ht="76.5">
      <c r="A64" s="136" t="s">
        <v>183</v>
      </c>
      <c r="B64" s="13" t="s">
        <v>13</v>
      </c>
      <c r="C64" s="13" t="s">
        <v>17</v>
      </c>
      <c r="D64" s="23" t="s">
        <v>203</v>
      </c>
      <c r="E64" s="23"/>
      <c r="F64" s="67">
        <f>SUM(F65:F65)</f>
        <v>10</v>
      </c>
    </row>
    <row r="65" spans="1:6" ht="14.25" customHeight="1" thickBot="1">
      <c r="A65" s="125" t="s">
        <v>101</v>
      </c>
      <c r="B65" s="15" t="s">
        <v>13</v>
      </c>
      <c r="C65" s="15" t="s">
        <v>17</v>
      </c>
      <c r="D65" s="17" t="s">
        <v>203</v>
      </c>
      <c r="E65" s="14" t="s">
        <v>91</v>
      </c>
      <c r="F65" s="66">
        <v>10</v>
      </c>
    </row>
    <row r="66" spans="1:6" ht="17.25" thickTop="1" thickBot="1">
      <c r="A66" s="122" t="s">
        <v>62</v>
      </c>
      <c r="B66" s="8" t="s">
        <v>27</v>
      </c>
      <c r="C66" s="8"/>
      <c r="D66" s="8"/>
      <c r="E66" s="8"/>
      <c r="F66" s="34">
        <f>SUM(F67)</f>
        <v>432.6</v>
      </c>
    </row>
    <row r="67" spans="1:6" ht="15.75" thickTop="1">
      <c r="A67" s="137" t="s">
        <v>77</v>
      </c>
      <c r="B67" s="69" t="s">
        <v>27</v>
      </c>
      <c r="C67" s="69" t="s">
        <v>15</v>
      </c>
      <c r="D67" s="69"/>
      <c r="E67" s="69"/>
      <c r="F67" s="70">
        <f>SUM(F68)</f>
        <v>432.6</v>
      </c>
    </row>
    <row r="68" spans="1:6" ht="53.25" customHeight="1">
      <c r="A68" s="138" t="s">
        <v>182</v>
      </c>
      <c r="B68" s="13" t="s">
        <v>27</v>
      </c>
      <c r="C68" s="13" t="s">
        <v>15</v>
      </c>
      <c r="D68" s="13" t="s">
        <v>226</v>
      </c>
      <c r="E68" s="13"/>
      <c r="F68" s="27">
        <f>SUM(F69)</f>
        <v>432.6</v>
      </c>
    </row>
    <row r="69" spans="1:6" ht="15.75" thickBot="1">
      <c r="A69" s="125" t="s">
        <v>28</v>
      </c>
      <c r="B69" s="15" t="s">
        <v>27</v>
      </c>
      <c r="C69" s="15" t="s">
        <v>15</v>
      </c>
      <c r="D69" s="15" t="s">
        <v>226</v>
      </c>
      <c r="E69" s="17" t="s">
        <v>98</v>
      </c>
      <c r="F69" s="71">
        <v>432.6</v>
      </c>
    </row>
    <row r="70" spans="1:6" ht="17.25" thickTop="1" thickBot="1">
      <c r="A70" s="139" t="s">
        <v>85</v>
      </c>
      <c r="B70" s="88" t="s">
        <v>15</v>
      </c>
      <c r="C70" s="96"/>
      <c r="D70" s="96"/>
      <c r="E70" s="96"/>
      <c r="F70" s="42">
        <f>SUM(,F71)</f>
        <v>2222.8000000000002</v>
      </c>
    </row>
    <row r="71" spans="1:6" ht="27.75" thickTop="1">
      <c r="A71" s="126" t="s">
        <v>86</v>
      </c>
      <c r="B71" s="11" t="s">
        <v>15</v>
      </c>
      <c r="C71" s="11" t="s">
        <v>64</v>
      </c>
      <c r="D71" s="18"/>
      <c r="E71" s="18"/>
      <c r="F71" s="16">
        <f>SUM(F72)</f>
        <v>2222.8000000000002</v>
      </c>
    </row>
    <row r="72" spans="1:6" ht="63.75" customHeight="1">
      <c r="A72" s="132" t="s">
        <v>181</v>
      </c>
      <c r="B72" s="13" t="s">
        <v>15</v>
      </c>
      <c r="C72" s="13" t="s">
        <v>64</v>
      </c>
      <c r="D72" s="23" t="s">
        <v>144</v>
      </c>
      <c r="E72" s="23"/>
      <c r="F72" s="16">
        <f>SUM(F73)</f>
        <v>2222.8000000000002</v>
      </c>
    </row>
    <row r="73" spans="1:6" ht="39" thickBot="1">
      <c r="A73" s="125" t="s">
        <v>88</v>
      </c>
      <c r="B73" s="14" t="s">
        <v>15</v>
      </c>
      <c r="C73" s="14" t="s">
        <v>64</v>
      </c>
      <c r="D73" s="17" t="s">
        <v>144</v>
      </c>
      <c r="E73" s="18" t="s">
        <v>90</v>
      </c>
      <c r="F73" s="68">
        <v>2222.8000000000002</v>
      </c>
    </row>
    <row r="74" spans="1:6" ht="15" customHeight="1" thickTop="1" thickBot="1">
      <c r="A74" s="122" t="s">
        <v>18</v>
      </c>
      <c r="B74" s="8" t="s">
        <v>19</v>
      </c>
      <c r="C74" s="8"/>
      <c r="D74" s="8"/>
      <c r="E74" s="8"/>
      <c r="F74" s="34">
        <f>SUM(F75,F86,F93,F102)</f>
        <v>21552.1</v>
      </c>
    </row>
    <row r="75" spans="1:6" ht="15.75" thickTop="1">
      <c r="A75" s="140" t="s">
        <v>20</v>
      </c>
      <c r="B75" s="21" t="s">
        <v>19</v>
      </c>
      <c r="C75" s="21" t="s">
        <v>13</v>
      </c>
      <c r="D75" s="19"/>
      <c r="E75" s="19"/>
      <c r="F75" s="20">
        <f>SUM(F76,F78,F80,F82,F84)</f>
        <v>201.6</v>
      </c>
    </row>
    <row r="76" spans="1:6" ht="76.5">
      <c r="A76" s="132" t="s">
        <v>262</v>
      </c>
      <c r="B76" s="105" t="s">
        <v>19</v>
      </c>
      <c r="C76" s="105" t="s">
        <v>13</v>
      </c>
      <c r="D76" s="105" t="s">
        <v>261</v>
      </c>
      <c r="E76" s="105"/>
      <c r="F76" s="27">
        <f>SUM(F77)</f>
        <v>23</v>
      </c>
    </row>
    <row r="77" spans="1:6" ht="25.5">
      <c r="A77" s="129" t="s">
        <v>103</v>
      </c>
      <c r="B77" s="24" t="s">
        <v>19</v>
      </c>
      <c r="C77" s="24" t="s">
        <v>13</v>
      </c>
      <c r="D77" s="105" t="s">
        <v>261</v>
      </c>
      <c r="E77" s="24" t="s">
        <v>95</v>
      </c>
      <c r="F77" s="64">
        <v>23</v>
      </c>
    </row>
    <row r="78" spans="1:6" ht="76.5">
      <c r="A78" s="141" t="s">
        <v>265</v>
      </c>
      <c r="B78" s="105" t="s">
        <v>19</v>
      </c>
      <c r="C78" s="105" t="s">
        <v>13</v>
      </c>
      <c r="D78" s="105" t="s">
        <v>263</v>
      </c>
      <c r="E78" s="24"/>
      <c r="F78" s="27">
        <f>SUM(F79)</f>
        <v>7.6</v>
      </c>
    </row>
    <row r="79" spans="1:6" ht="25.5">
      <c r="A79" s="129" t="s">
        <v>103</v>
      </c>
      <c r="B79" s="24" t="s">
        <v>19</v>
      </c>
      <c r="C79" s="24" t="s">
        <v>13</v>
      </c>
      <c r="D79" s="24" t="s">
        <v>264</v>
      </c>
      <c r="E79" s="24" t="s">
        <v>95</v>
      </c>
      <c r="F79" s="64">
        <v>7.6</v>
      </c>
    </row>
    <row r="80" spans="1:6" ht="40.5" customHeight="1">
      <c r="A80" s="141" t="s">
        <v>276</v>
      </c>
      <c r="B80" s="105" t="s">
        <v>19</v>
      </c>
      <c r="C80" s="105" t="s">
        <v>13</v>
      </c>
      <c r="D80" s="105" t="s">
        <v>266</v>
      </c>
      <c r="E80" s="24"/>
      <c r="F80" s="27">
        <f>SUM(F81)</f>
        <v>69.5</v>
      </c>
    </row>
    <row r="81" spans="1:6" ht="25.5">
      <c r="A81" s="129" t="s">
        <v>103</v>
      </c>
      <c r="B81" s="24" t="s">
        <v>19</v>
      </c>
      <c r="C81" s="24" t="s">
        <v>13</v>
      </c>
      <c r="D81" s="24" t="s">
        <v>266</v>
      </c>
      <c r="E81" s="24" t="s">
        <v>95</v>
      </c>
      <c r="F81" s="64">
        <v>69.5</v>
      </c>
    </row>
    <row r="82" spans="1:6" ht="52.5" customHeight="1">
      <c r="A82" s="134" t="s">
        <v>256</v>
      </c>
      <c r="B82" s="13" t="s">
        <v>19</v>
      </c>
      <c r="C82" s="13" t="s">
        <v>13</v>
      </c>
      <c r="D82" s="23" t="s">
        <v>255</v>
      </c>
      <c r="E82" s="23"/>
      <c r="F82" s="27">
        <f>SUM(F83)</f>
        <v>32</v>
      </c>
    </row>
    <row r="83" spans="1:6" ht="13.5" customHeight="1">
      <c r="A83" s="129" t="s">
        <v>101</v>
      </c>
      <c r="B83" s="14" t="s">
        <v>19</v>
      </c>
      <c r="C83" s="14" t="s">
        <v>13</v>
      </c>
      <c r="D83" s="18" t="s">
        <v>255</v>
      </c>
      <c r="E83" s="18" t="s">
        <v>91</v>
      </c>
      <c r="F83" s="64">
        <v>32</v>
      </c>
    </row>
    <row r="84" spans="1:6" ht="63.75">
      <c r="A84" s="141" t="s">
        <v>275</v>
      </c>
      <c r="B84" s="105" t="s">
        <v>19</v>
      </c>
      <c r="C84" s="105" t="s">
        <v>13</v>
      </c>
      <c r="D84" s="105" t="s">
        <v>267</v>
      </c>
      <c r="E84" s="24"/>
      <c r="F84" s="27">
        <f>SUM(F85)</f>
        <v>69.5</v>
      </c>
    </row>
    <row r="85" spans="1:6" ht="15">
      <c r="A85" s="129" t="s">
        <v>28</v>
      </c>
      <c r="B85" s="24" t="s">
        <v>19</v>
      </c>
      <c r="C85" s="24" t="s">
        <v>13</v>
      </c>
      <c r="D85" s="24" t="s">
        <v>267</v>
      </c>
      <c r="E85" s="24" t="s">
        <v>98</v>
      </c>
      <c r="F85" s="64">
        <v>69.5</v>
      </c>
    </row>
    <row r="86" spans="1:6" ht="15">
      <c r="A86" s="127" t="s">
        <v>21</v>
      </c>
      <c r="B86" s="26" t="s">
        <v>19</v>
      </c>
      <c r="C86" s="26" t="s">
        <v>22</v>
      </c>
      <c r="D86" s="26"/>
      <c r="E86" s="26"/>
      <c r="F86" s="27">
        <f>SUM(F87,F89,F91)</f>
        <v>2643</v>
      </c>
    </row>
    <row r="87" spans="1:6" ht="63.75">
      <c r="A87" s="142" t="s">
        <v>180</v>
      </c>
      <c r="B87" s="13" t="s">
        <v>19</v>
      </c>
      <c r="C87" s="13" t="s">
        <v>22</v>
      </c>
      <c r="D87" s="23" t="s">
        <v>204</v>
      </c>
      <c r="E87" s="23"/>
      <c r="F87" s="27">
        <f>SUM(F88)</f>
        <v>100</v>
      </c>
    </row>
    <row r="88" spans="1:6" ht="15">
      <c r="A88" s="125" t="s">
        <v>89</v>
      </c>
      <c r="B88" s="18" t="s">
        <v>19</v>
      </c>
      <c r="C88" s="18" t="s">
        <v>22</v>
      </c>
      <c r="D88" s="18" t="s">
        <v>204</v>
      </c>
      <c r="E88" s="18" t="s">
        <v>92</v>
      </c>
      <c r="F88" s="64">
        <v>100</v>
      </c>
    </row>
    <row r="89" spans="1:6" ht="63.75">
      <c r="A89" s="132" t="s">
        <v>250</v>
      </c>
      <c r="B89" s="13" t="s">
        <v>19</v>
      </c>
      <c r="C89" s="13" t="s">
        <v>22</v>
      </c>
      <c r="D89" s="23" t="s">
        <v>205</v>
      </c>
      <c r="E89" s="23"/>
      <c r="F89" s="27">
        <f>SUM(F90)</f>
        <v>322</v>
      </c>
    </row>
    <row r="90" spans="1:6" ht="13.5" customHeight="1">
      <c r="A90" s="125" t="s">
        <v>101</v>
      </c>
      <c r="B90" s="105" t="s">
        <v>19</v>
      </c>
      <c r="C90" s="105" t="s">
        <v>22</v>
      </c>
      <c r="D90" s="24" t="s">
        <v>205</v>
      </c>
      <c r="E90" s="18" t="s">
        <v>91</v>
      </c>
      <c r="F90" s="64">
        <v>322</v>
      </c>
    </row>
    <row r="91" spans="1:6" ht="63.75">
      <c r="A91" s="136" t="s">
        <v>179</v>
      </c>
      <c r="B91" s="13" t="s">
        <v>19</v>
      </c>
      <c r="C91" s="13" t="s">
        <v>22</v>
      </c>
      <c r="D91" s="23" t="s">
        <v>206</v>
      </c>
      <c r="E91" s="23"/>
      <c r="F91" s="27">
        <f>SUM(F92)</f>
        <v>2221</v>
      </c>
    </row>
    <row r="92" spans="1:6" ht="15">
      <c r="A92" s="125" t="s">
        <v>89</v>
      </c>
      <c r="B92" s="14" t="s">
        <v>19</v>
      </c>
      <c r="C92" s="14" t="s">
        <v>22</v>
      </c>
      <c r="D92" s="24" t="s">
        <v>206</v>
      </c>
      <c r="E92" s="18" t="s">
        <v>92</v>
      </c>
      <c r="F92" s="64">
        <v>2221</v>
      </c>
    </row>
    <row r="93" spans="1:6" ht="15">
      <c r="A93" s="143" t="s">
        <v>42</v>
      </c>
      <c r="B93" s="11" t="s">
        <v>19</v>
      </c>
      <c r="C93" s="11" t="s">
        <v>31</v>
      </c>
      <c r="D93" s="26"/>
      <c r="E93" s="26"/>
      <c r="F93" s="27">
        <f>SUM(F94,F96,F98,F100)</f>
        <v>18051.5</v>
      </c>
    </row>
    <row r="94" spans="1:6" ht="63.75">
      <c r="A94" s="132" t="s">
        <v>213</v>
      </c>
      <c r="B94" s="13" t="s">
        <v>19</v>
      </c>
      <c r="C94" s="13" t="s">
        <v>31</v>
      </c>
      <c r="D94" s="23" t="s">
        <v>272</v>
      </c>
      <c r="E94" s="23"/>
      <c r="F94" s="12">
        <f>SUM(F95)</f>
        <v>114.5</v>
      </c>
    </row>
    <row r="95" spans="1:6" ht="13.5" customHeight="1">
      <c r="A95" s="129" t="s">
        <v>101</v>
      </c>
      <c r="B95" s="14" t="s">
        <v>19</v>
      </c>
      <c r="C95" s="14" t="s">
        <v>31</v>
      </c>
      <c r="D95" s="18" t="s">
        <v>198</v>
      </c>
      <c r="E95" s="18" t="s">
        <v>91</v>
      </c>
      <c r="F95" s="65">
        <v>114.5</v>
      </c>
    </row>
    <row r="96" spans="1:6" ht="127.5" customHeight="1">
      <c r="A96" s="132" t="s">
        <v>178</v>
      </c>
      <c r="B96" s="13" t="s">
        <v>19</v>
      </c>
      <c r="C96" s="13" t="s">
        <v>31</v>
      </c>
      <c r="D96" s="23" t="s">
        <v>207</v>
      </c>
      <c r="E96" s="26"/>
      <c r="F96" s="27">
        <f>SUM(F97)</f>
        <v>1924</v>
      </c>
    </row>
    <row r="97" spans="1:6" ht="15" customHeight="1">
      <c r="A97" s="125" t="s">
        <v>101</v>
      </c>
      <c r="B97" s="14" t="s">
        <v>19</v>
      </c>
      <c r="C97" s="14" t="s">
        <v>31</v>
      </c>
      <c r="D97" s="18" t="s">
        <v>207</v>
      </c>
      <c r="E97" s="18" t="s">
        <v>91</v>
      </c>
      <c r="F97" s="64">
        <v>1924</v>
      </c>
    </row>
    <row r="98" spans="1:6" ht="51.75" customHeight="1">
      <c r="A98" s="134" t="s">
        <v>177</v>
      </c>
      <c r="B98" s="13" t="s">
        <v>19</v>
      </c>
      <c r="C98" s="13" t="s">
        <v>31</v>
      </c>
      <c r="D98" s="23" t="s">
        <v>208</v>
      </c>
      <c r="E98" s="23"/>
      <c r="F98" s="27">
        <f>SUM(F99)</f>
        <v>4566</v>
      </c>
    </row>
    <row r="99" spans="1:6" ht="12.75" customHeight="1">
      <c r="A99" s="125" t="s">
        <v>101</v>
      </c>
      <c r="B99" s="14" t="s">
        <v>19</v>
      </c>
      <c r="C99" s="14" t="s">
        <v>31</v>
      </c>
      <c r="D99" s="18" t="s">
        <v>208</v>
      </c>
      <c r="E99" s="18" t="s">
        <v>91</v>
      </c>
      <c r="F99" s="64">
        <v>4566</v>
      </c>
    </row>
    <row r="100" spans="1:6" ht="63" customHeight="1">
      <c r="A100" s="136" t="s">
        <v>176</v>
      </c>
      <c r="B100" s="13" t="s">
        <v>19</v>
      </c>
      <c r="C100" s="13" t="s">
        <v>31</v>
      </c>
      <c r="D100" s="23" t="s">
        <v>209</v>
      </c>
      <c r="E100" s="23"/>
      <c r="F100" s="27">
        <f>SUM(F101)</f>
        <v>11447</v>
      </c>
    </row>
    <row r="101" spans="1:6" ht="14.25" customHeight="1">
      <c r="A101" s="125" t="s">
        <v>101</v>
      </c>
      <c r="B101" s="14" t="s">
        <v>19</v>
      </c>
      <c r="C101" s="14" t="s">
        <v>31</v>
      </c>
      <c r="D101" s="18" t="s">
        <v>209</v>
      </c>
      <c r="E101" s="18" t="s">
        <v>91</v>
      </c>
      <c r="F101" s="64">
        <v>11447</v>
      </c>
    </row>
    <row r="102" spans="1:6" ht="15">
      <c r="A102" s="127" t="s">
        <v>68</v>
      </c>
      <c r="B102" s="26" t="s">
        <v>19</v>
      </c>
      <c r="C102" s="26" t="s">
        <v>52</v>
      </c>
      <c r="D102" s="26"/>
      <c r="E102" s="26"/>
      <c r="F102" s="27">
        <f>SUM(F103,F105)</f>
        <v>656</v>
      </c>
    </row>
    <row r="103" spans="1:6" ht="38.25" customHeight="1">
      <c r="A103" s="144" t="s">
        <v>175</v>
      </c>
      <c r="B103" s="23" t="s">
        <v>19</v>
      </c>
      <c r="C103" s="23" t="s">
        <v>52</v>
      </c>
      <c r="D103" s="23" t="s">
        <v>239</v>
      </c>
      <c r="E103" s="23"/>
      <c r="F103" s="27">
        <f>SUM(F104)</f>
        <v>150</v>
      </c>
    </row>
    <row r="104" spans="1:6" ht="12.75" customHeight="1">
      <c r="A104" s="125" t="s">
        <v>101</v>
      </c>
      <c r="B104" s="18" t="s">
        <v>19</v>
      </c>
      <c r="C104" s="18" t="s">
        <v>52</v>
      </c>
      <c r="D104" s="18" t="s">
        <v>239</v>
      </c>
      <c r="E104" s="14" t="s">
        <v>91</v>
      </c>
      <c r="F104" s="64">
        <v>150</v>
      </c>
    </row>
    <row r="105" spans="1:6" ht="63.75">
      <c r="A105" s="136" t="s">
        <v>174</v>
      </c>
      <c r="B105" s="23" t="s">
        <v>19</v>
      </c>
      <c r="C105" s="23" t="s">
        <v>52</v>
      </c>
      <c r="D105" s="23" t="s">
        <v>210</v>
      </c>
      <c r="E105" s="18"/>
      <c r="F105" s="27">
        <f>SUM(F106)</f>
        <v>506</v>
      </c>
    </row>
    <row r="106" spans="1:6" ht="26.25" thickBot="1">
      <c r="A106" s="125" t="s">
        <v>101</v>
      </c>
      <c r="B106" s="18" t="s">
        <v>19</v>
      </c>
      <c r="C106" s="18" t="s">
        <v>52</v>
      </c>
      <c r="D106" s="17" t="s">
        <v>210</v>
      </c>
      <c r="E106" s="18" t="s">
        <v>91</v>
      </c>
      <c r="F106" s="64">
        <v>506</v>
      </c>
    </row>
    <row r="107" spans="1:6" s="62" customFormat="1" ht="17.25" thickTop="1" thickBot="1">
      <c r="A107" s="122" t="s">
        <v>43</v>
      </c>
      <c r="B107" s="8" t="s">
        <v>44</v>
      </c>
      <c r="C107" s="8"/>
      <c r="D107" s="8"/>
      <c r="E107" s="8"/>
      <c r="F107" s="34">
        <f>SUM(F108,F111,F120)</f>
        <v>84719.5</v>
      </c>
    </row>
    <row r="108" spans="1:6" ht="16.5" thickTop="1">
      <c r="A108" s="123" t="s">
        <v>45</v>
      </c>
      <c r="B108" s="22" t="s">
        <v>44</v>
      </c>
      <c r="C108" s="22" t="s">
        <v>13</v>
      </c>
      <c r="D108" s="22"/>
      <c r="E108" s="22"/>
      <c r="F108" s="63">
        <f>SUM(F109)</f>
        <v>771</v>
      </c>
    </row>
    <row r="109" spans="1:6" ht="63.75">
      <c r="A109" s="142" t="s">
        <v>173</v>
      </c>
      <c r="B109" s="13" t="s">
        <v>44</v>
      </c>
      <c r="C109" s="13" t="s">
        <v>13</v>
      </c>
      <c r="D109" s="23" t="s">
        <v>211</v>
      </c>
      <c r="E109" s="23"/>
      <c r="F109" s="27">
        <f>SUM(F110)</f>
        <v>771</v>
      </c>
    </row>
    <row r="110" spans="1:6" ht="14.25" customHeight="1">
      <c r="A110" s="125" t="s">
        <v>101</v>
      </c>
      <c r="B110" s="18" t="s">
        <v>44</v>
      </c>
      <c r="C110" s="18" t="s">
        <v>13</v>
      </c>
      <c r="D110" s="18" t="s">
        <v>211</v>
      </c>
      <c r="E110" s="18" t="s">
        <v>91</v>
      </c>
      <c r="F110" s="64">
        <v>771</v>
      </c>
    </row>
    <row r="111" spans="1:6" ht="15">
      <c r="A111" s="130" t="s">
        <v>56</v>
      </c>
      <c r="B111" s="26" t="s">
        <v>44</v>
      </c>
      <c r="C111" s="26" t="s">
        <v>27</v>
      </c>
      <c r="D111" s="26"/>
      <c r="E111" s="26"/>
      <c r="F111" s="27">
        <f>SUM(F114,F118,F112,F116)</f>
        <v>83848.5</v>
      </c>
    </row>
    <row r="112" spans="1:6" ht="65.25" customHeight="1">
      <c r="A112" s="145" t="s">
        <v>170</v>
      </c>
      <c r="B112" s="23" t="s">
        <v>44</v>
      </c>
      <c r="C112" s="23" t="s">
        <v>27</v>
      </c>
      <c r="D112" s="23" t="s">
        <v>158</v>
      </c>
      <c r="E112" s="18"/>
      <c r="F112" s="27">
        <f>SUM(F113)</f>
        <v>620</v>
      </c>
    </row>
    <row r="113" spans="1:6" ht="15">
      <c r="A113" s="129" t="s">
        <v>89</v>
      </c>
      <c r="B113" s="18" t="s">
        <v>44</v>
      </c>
      <c r="C113" s="18" t="s">
        <v>27</v>
      </c>
      <c r="D113" s="18" t="s">
        <v>158</v>
      </c>
      <c r="E113" s="18" t="s">
        <v>92</v>
      </c>
      <c r="F113" s="64">
        <v>620</v>
      </c>
    </row>
    <row r="114" spans="1:6" ht="51.75" customHeight="1">
      <c r="A114" s="142" t="s">
        <v>172</v>
      </c>
      <c r="B114" s="13" t="s">
        <v>44</v>
      </c>
      <c r="C114" s="13" t="s">
        <v>27</v>
      </c>
      <c r="D114" s="23" t="s">
        <v>215</v>
      </c>
      <c r="E114" s="18"/>
      <c r="F114" s="27">
        <f>SUM(F115)</f>
        <v>250</v>
      </c>
    </row>
    <row r="115" spans="1:6" ht="15">
      <c r="A115" s="125" t="s">
        <v>89</v>
      </c>
      <c r="B115" s="18" t="s">
        <v>44</v>
      </c>
      <c r="C115" s="18" t="s">
        <v>27</v>
      </c>
      <c r="D115" s="18" t="s">
        <v>215</v>
      </c>
      <c r="E115" s="18" t="s">
        <v>92</v>
      </c>
      <c r="F115" s="64">
        <v>250</v>
      </c>
    </row>
    <row r="116" spans="1:6" ht="55.5" customHeight="1">
      <c r="A116" s="135" t="s">
        <v>282</v>
      </c>
      <c r="B116" s="23" t="s">
        <v>44</v>
      </c>
      <c r="C116" s="23" t="s">
        <v>27</v>
      </c>
      <c r="D116" s="23" t="s">
        <v>249</v>
      </c>
      <c r="E116" s="18"/>
      <c r="F116" s="27">
        <f>SUM(F117)</f>
        <v>189.3</v>
      </c>
    </row>
    <row r="117" spans="1:6" ht="14.25" customHeight="1">
      <c r="A117" s="129" t="s">
        <v>101</v>
      </c>
      <c r="B117" s="18" t="s">
        <v>44</v>
      </c>
      <c r="C117" s="18" t="s">
        <v>27</v>
      </c>
      <c r="D117" s="18" t="s">
        <v>249</v>
      </c>
      <c r="E117" s="18" t="s">
        <v>91</v>
      </c>
      <c r="F117" s="64">
        <v>189.3</v>
      </c>
    </row>
    <row r="118" spans="1:6" ht="51">
      <c r="A118" s="132" t="s">
        <v>171</v>
      </c>
      <c r="B118" s="23" t="s">
        <v>44</v>
      </c>
      <c r="C118" s="23" t="s">
        <v>27</v>
      </c>
      <c r="D118" s="23" t="s">
        <v>223</v>
      </c>
      <c r="E118" s="23"/>
      <c r="F118" s="27">
        <f>SUM(F119)</f>
        <v>82789.2</v>
      </c>
    </row>
    <row r="119" spans="1:6" ht="25.5">
      <c r="A119" s="125" t="s">
        <v>96</v>
      </c>
      <c r="B119" s="18" t="s">
        <v>44</v>
      </c>
      <c r="C119" s="18" t="s">
        <v>27</v>
      </c>
      <c r="D119" s="18" t="s">
        <v>223</v>
      </c>
      <c r="E119" s="18" t="s">
        <v>97</v>
      </c>
      <c r="F119" s="64">
        <v>82789.2</v>
      </c>
    </row>
    <row r="120" spans="1:6" ht="15">
      <c r="A120" s="127" t="s">
        <v>46</v>
      </c>
      <c r="B120" s="26" t="s">
        <v>44</v>
      </c>
      <c r="C120" s="26" t="s">
        <v>15</v>
      </c>
      <c r="D120" s="26"/>
      <c r="E120" s="26"/>
      <c r="F120" s="27">
        <f>SUM(F121)</f>
        <v>100</v>
      </c>
    </row>
    <row r="121" spans="1:6" ht="76.5">
      <c r="A121" s="136" t="s">
        <v>169</v>
      </c>
      <c r="B121" s="23" t="s">
        <v>44</v>
      </c>
      <c r="C121" s="23" t="s">
        <v>15</v>
      </c>
      <c r="D121" s="23" t="s">
        <v>227</v>
      </c>
      <c r="E121" s="23"/>
      <c r="F121" s="27">
        <f>SUM(F122)</f>
        <v>100</v>
      </c>
    </row>
    <row r="122" spans="1:6" ht="15.75" thickBot="1">
      <c r="A122" s="125" t="s">
        <v>28</v>
      </c>
      <c r="B122" s="18" t="s">
        <v>44</v>
      </c>
      <c r="C122" s="18" t="s">
        <v>15</v>
      </c>
      <c r="D122" s="18" t="s">
        <v>227</v>
      </c>
      <c r="E122" s="18" t="s">
        <v>98</v>
      </c>
      <c r="F122" s="71">
        <v>100</v>
      </c>
    </row>
    <row r="123" spans="1:6" s="62" customFormat="1" ht="17.25" thickTop="1" thickBot="1">
      <c r="A123" s="122" t="s">
        <v>23</v>
      </c>
      <c r="B123" s="8" t="s">
        <v>24</v>
      </c>
      <c r="C123" s="8"/>
      <c r="D123" s="8"/>
      <c r="E123" s="8"/>
      <c r="F123" s="34">
        <f>SUM(F124,F135,F159,F166)</f>
        <v>72695.200000000012</v>
      </c>
    </row>
    <row r="124" spans="1:6" s="62" customFormat="1" ht="15.75" thickTop="1">
      <c r="A124" s="123" t="s">
        <v>25</v>
      </c>
      <c r="B124" s="22" t="s">
        <v>24</v>
      </c>
      <c r="C124" s="22" t="s">
        <v>13</v>
      </c>
      <c r="D124" s="22"/>
      <c r="E124" s="22"/>
      <c r="F124" s="73">
        <f>SUM(F125,F127,F129,F133,F131)</f>
        <v>18457.099999999999</v>
      </c>
    </row>
    <row r="125" spans="1:6" ht="63.75">
      <c r="A125" s="136" t="s">
        <v>113</v>
      </c>
      <c r="B125" s="23" t="s">
        <v>24</v>
      </c>
      <c r="C125" s="23" t="s">
        <v>13</v>
      </c>
      <c r="D125" s="23" t="s">
        <v>105</v>
      </c>
      <c r="E125" s="23"/>
      <c r="F125" s="27">
        <f>SUM(F126)</f>
        <v>5969.1</v>
      </c>
    </row>
    <row r="126" spans="1:6" ht="25.5">
      <c r="A126" s="125" t="s">
        <v>103</v>
      </c>
      <c r="B126" s="14" t="s">
        <v>24</v>
      </c>
      <c r="C126" s="14" t="s">
        <v>13</v>
      </c>
      <c r="D126" s="18" t="s">
        <v>105</v>
      </c>
      <c r="E126" s="18" t="s">
        <v>95</v>
      </c>
      <c r="F126" s="65">
        <v>5969.1</v>
      </c>
    </row>
    <row r="127" spans="1:6" ht="89.25">
      <c r="A127" s="132" t="s">
        <v>268</v>
      </c>
      <c r="B127" s="13" t="s">
        <v>24</v>
      </c>
      <c r="C127" s="13" t="s">
        <v>13</v>
      </c>
      <c r="D127" s="23" t="s">
        <v>106</v>
      </c>
      <c r="E127" s="23"/>
      <c r="F127" s="12">
        <f>SUM(F128:F128)</f>
        <v>1260</v>
      </c>
    </row>
    <row r="128" spans="1:6" ht="25.5">
      <c r="A128" s="125" t="s">
        <v>103</v>
      </c>
      <c r="B128" s="14" t="s">
        <v>24</v>
      </c>
      <c r="C128" s="14" t="s">
        <v>13</v>
      </c>
      <c r="D128" s="18" t="s">
        <v>106</v>
      </c>
      <c r="E128" s="18" t="s">
        <v>95</v>
      </c>
      <c r="F128" s="65">
        <v>1260</v>
      </c>
    </row>
    <row r="129" spans="1:6" ht="89.25">
      <c r="A129" s="132" t="s">
        <v>107</v>
      </c>
      <c r="B129" s="13" t="s">
        <v>24</v>
      </c>
      <c r="C129" s="13" t="s">
        <v>13</v>
      </c>
      <c r="D129" s="23" t="s">
        <v>108</v>
      </c>
      <c r="E129" s="23"/>
      <c r="F129" s="12">
        <f>SUM(F130:F130)</f>
        <v>10990</v>
      </c>
    </row>
    <row r="130" spans="1:6" ht="25.5">
      <c r="A130" s="125" t="s">
        <v>103</v>
      </c>
      <c r="B130" s="14" t="s">
        <v>24</v>
      </c>
      <c r="C130" s="14" t="s">
        <v>13</v>
      </c>
      <c r="D130" s="18" t="s">
        <v>108</v>
      </c>
      <c r="E130" s="18" t="s">
        <v>95</v>
      </c>
      <c r="F130" s="65">
        <v>10990</v>
      </c>
    </row>
    <row r="131" spans="1:6" ht="76.5">
      <c r="A131" s="136" t="s">
        <v>115</v>
      </c>
      <c r="B131" s="13" t="s">
        <v>24</v>
      </c>
      <c r="C131" s="13" t="s">
        <v>13</v>
      </c>
      <c r="D131" s="23" t="s">
        <v>110</v>
      </c>
      <c r="E131" s="23"/>
      <c r="F131" s="12">
        <f>SUM(F132:F132)</f>
        <v>90</v>
      </c>
    </row>
    <row r="132" spans="1:6" ht="25.5">
      <c r="A132" s="125" t="s">
        <v>103</v>
      </c>
      <c r="B132" s="14" t="s">
        <v>24</v>
      </c>
      <c r="C132" s="14" t="s">
        <v>13</v>
      </c>
      <c r="D132" s="18" t="s">
        <v>110</v>
      </c>
      <c r="E132" s="18" t="s">
        <v>95</v>
      </c>
      <c r="F132" s="65">
        <v>90</v>
      </c>
    </row>
    <row r="133" spans="1:6" ht="63.75">
      <c r="A133" s="136" t="s">
        <v>114</v>
      </c>
      <c r="B133" s="13" t="s">
        <v>24</v>
      </c>
      <c r="C133" s="13" t="s">
        <v>13</v>
      </c>
      <c r="D133" s="23" t="s">
        <v>109</v>
      </c>
      <c r="E133" s="18"/>
      <c r="F133" s="12">
        <f>SUM(F134)</f>
        <v>148</v>
      </c>
    </row>
    <row r="134" spans="1:6" ht="25.5">
      <c r="A134" s="125" t="s">
        <v>103</v>
      </c>
      <c r="B134" s="14" t="s">
        <v>24</v>
      </c>
      <c r="C134" s="14" t="s">
        <v>13</v>
      </c>
      <c r="D134" s="18" t="s">
        <v>109</v>
      </c>
      <c r="E134" s="18" t="s">
        <v>95</v>
      </c>
      <c r="F134" s="65">
        <v>148</v>
      </c>
    </row>
    <row r="135" spans="1:6" ht="15">
      <c r="A135" s="127" t="s">
        <v>26</v>
      </c>
      <c r="B135" s="25" t="s">
        <v>24</v>
      </c>
      <c r="C135" s="25" t="s">
        <v>27</v>
      </c>
      <c r="D135" s="25"/>
      <c r="E135" s="25"/>
      <c r="F135" s="12">
        <f>SUM(F136,F140,F142,F144,F149,F147,F151,F153,F155,F157,F138)</f>
        <v>53083</v>
      </c>
    </row>
    <row r="136" spans="1:6" ht="63.75">
      <c r="A136" s="136" t="s">
        <v>128</v>
      </c>
      <c r="B136" s="13" t="s">
        <v>24</v>
      </c>
      <c r="C136" s="13" t="s">
        <v>27</v>
      </c>
      <c r="D136" s="23" t="s">
        <v>111</v>
      </c>
      <c r="E136" s="23"/>
      <c r="F136" s="12">
        <f>SUM(F137:F137)</f>
        <v>14784.2</v>
      </c>
    </row>
    <row r="137" spans="1:6" ht="25.5">
      <c r="A137" s="125" t="s">
        <v>103</v>
      </c>
      <c r="B137" s="14" t="s">
        <v>24</v>
      </c>
      <c r="C137" s="14" t="s">
        <v>27</v>
      </c>
      <c r="D137" s="18" t="s">
        <v>111</v>
      </c>
      <c r="E137" s="18" t="s">
        <v>95</v>
      </c>
      <c r="F137" s="65">
        <v>14784.2</v>
      </c>
    </row>
    <row r="138" spans="1:6" ht="63.75">
      <c r="A138" s="135" t="s">
        <v>283</v>
      </c>
      <c r="B138" s="13" t="s">
        <v>24</v>
      </c>
      <c r="C138" s="13" t="s">
        <v>27</v>
      </c>
      <c r="D138" s="23" t="s">
        <v>269</v>
      </c>
      <c r="E138" s="18"/>
      <c r="F138" s="12">
        <f>SUM(F139)</f>
        <v>100</v>
      </c>
    </row>
    <row r="139" spans="1:6" ht="25.5">
      <c r="A139" s="129" t="s">
        <v>103</v>
      </c>
      <c r="B139" s="14" t="s">
        <v>24</v>
      </c>
      <c r="C139" s="14" t="s">
        <v>27</v>
      </c>
      <c r="D139" s="18" t="s">
        <v>269</v>
      </c>
      <c r="E139" s="18" t="s">
        <v>95</v>
      </c>
      <c r="F139" s="65">
        <v>100</v>
      </c>
    </row>
    <row r="140" spans="1:6" ht="63.75">
      <c r="A140" s="132" t="s">
        <v>129</v>
      </c>
      <c r="B140" s="13" t="s">
        <v>24</v>
      </c>
      <c r="C140" s="13" t="s">
        <v>27</v>
      </c>
      <c r="D140" s="13" t="s">
        <v>118</v>
      </c>
      <c r="E140" s="13"/>
      <c r="F140" s="12">
        <f>SUM(F141:F141)</f>
        <v>500</v>
      </c>
    </row>
    <row r="141" spans="1:6" ht="25.5">
      <c r="A141" s="125" t="s">
        <v>103</v>
      </c>
      <c r="B141" s="14" t="s">
        <v>24</v>
      </c>
      <c r="C141" s="14" t="s">
        <v>27</v>
      </c>
      <c r="D141" s="14" t="s">
        <v>118</v>
      </c>
      <c r="E141" s="18" t="s">
        <v>95</v>
      </c>
      <c r="F141" s="65">
        <v>500</v>
      </c>
    </row>
    <row r="142" spans="1:6" ht="63.75" customHeight="1">
      <c r="A142" s="136" t="s">
        <v>116</v>
      </c>
      <c r="B142" s="13" t="s">
        <v>24</v>
      </c>
      <c r="C142" s="13" t="s">
        <v>27</v>
      </c>
      <c r="D142" s="13" t="s">
        <v>117</v>
      </c>
      <c r="E142" s="13"/>
      <c r="F142" s="12">
        <f>SUM(F143:F143)</f>
        <v>1763</v>
      </c>
    </row>
    <row r="143" spans="1:6" ht="25.5">
      <c r="A143" s="125" t="s">
        <v>103</v>
      </c>
      <c r="B143" s="14" t="s">
        <v>24</v>
      </c>
      <c r="C143" s="14" t="s">
        <v>27</v>
      </c>
      <c r="D143" s="14" t="s">
        <v>117</v>
      </c>
      <c r="E143" s="18" t="s">
        <v>95</v>
      </c>
      <c r="F143" s="65">
        <v>1763</v>
      </c>
    </row>
    <row r="144" spans="1:6" ht="102">
      <c r="A144" s="136" t="s">
        <v>130</v>
      </c>
      <c r="B144" s="13" t="s">
        <v>24</v>
      </c>
      <c r="C144" s="13" t="s">
        <v>27</v>
      </c>
      <c r="D144" s="23" t="s">
        <v>122</v>
      </c>
      <c r="E144" s="23"/>
      <c r="F144" s="12">
        <f>SUM(F145:F146)</f>
        <v>26292</v>
      </c>
    </row>
    <row r="145" spans="1:6" ht="15" customHeight="1">
      <c r="A145" s="125" t="s">
        <v>101</v>
      </c>
      <c r="B145" s="14" t="s">
        <v>24</v>
      </c>
      <c r="C145" s="14" t="s">
        <v>27</v>
      </c>
      <c r="D145" s="14" t="s">
        <v>122</v>
      </c>
      <c r="E145" s="18" t="s">
        <v>91</v>
      </c>
      <c r="F145" s="65">
        <v>244</v>
      </c>
    </row>
    <row r="146" spans="1:6" ht="25.5">
      <c r="A146" s="125" t="s">
        <v>103</v>
      </c>
      <c r="B146" s="14" t="s">
        <v>24</v>
      </c>
      <c r="C146" s="14" t="s">
        <v>27</v>
      </c>
      <c r="D146" s="14" t="s">
        <v>122</v>
      </c>
      <c r="E146" s="18" t="s">
        <v>95</v>
      </c>
      <c r="F146" s="65">
        <v>26048</v>
      </c>
    </row>
    <row r="147" spans="1:6" ht="76.5">
      <c r="A147" s="136" t="s">
        <v>119</v>
      </c>
      <c r="B147" s="13" t="s">
        <v>24</v>
      </c>
      <c r="C147" s="13" t="s">
        <v>27</v>
      </c>
      <c r="D147" s="23" t="s">
        <v>120</v>
      </c>
      <c r="E147" s="23"/>
      <c r="F147" s="12">
        <f>SUM(F148)</f>
        <v>556</v>
      </c>
    </row>
    <row r="148" spans="1:6" ht="25.5">
      <c r="A148" s="125" t="s">
        <v>103</v>
      </c>
      <c r="B148" s="14" t="s">
        <v>24</v>
      </c>
      <c r="C148" s="14" t="s">
        <v>27</v>
      </c>
      <c r="D148" s="14" t="s">
        <v>120</v>
      </c>
      <c r="E148" s="18" t="s">
        <v>95</v>
      </c>
      <c r="F148" s="65">
        <v>556</v>
      </c>
    </row>
    <row r="149" spans="1:6" ht="77.25" customHeight="1">
      <c r="A149" s="136" t="s">
        <v>123</v>
      </c>
      <c r="B149" s="13" t="s">
        <v>24</v>
      </c>
      <c r="C149" s="13" t="s">
        <v>27</v>
      </c>
      <c r="D149" s="23" t="s">
        <v>124</v>
      </c>
      <c r="E149" s="23"/>
      <c r="F149" s="12">
        <f>SUM(F150:F150)</f>
        <v>882</v>
      </c>
    </row>
    <row r="150" spans="1:6" ht="26.25">
      <c r="A150" s="125" t="s">
        <v>284</v>
      </c>
      <c r="B150" s="14" t="s">
        <v>24</v>
      </c>
      <c r="C150" s="14" t="s">
        <v>27</v>
      </c>
      <c r="D150" s="18" t="s">
        <v>124</v>
      </c>
      <c r="E150" s="18" t="s">
        <v>95</v>
      </c>
      <c r="F150" s="65">
        <v>882</v>
      </c>
    </row>
    <row r="151" spans="1:6" ht="89.25">
      <c r="A151" s="135" t="s">
        <v>285</v>
      </c>
      <c r="B151" s="13" t="s">
        <v>24</v>
      </c>
      <c r="C151" s="13" t="s">
        <v>27</v>
      </c>
      <c r="D151" s="23" t="s">
        <v>121</v>
      </c>
      <c r="E151" s="23"/>
      <c r="F151" s="12">
        <f>SUM(F152)</f>
        <v>29</v>
      </c>
    </row>
    <row r="152" spans="1:6" ht="25.5">
      <c r="A152" s="125" t="s">
        <v>103</v>
      </c>
      <c r="B152" s="14" t="s">
        <v>24</v>
      </c>
      <c r="C152" s="14" t="s">
        <v>27</v>
      </c>
      <c r="D152" s="18" t="s">
        <v>121</v>
      </c>
      <c r="E152" s="18" t="s">
        <v>95</v>
      </c>
      <c r="F152" s="65">
        <v>29</v>
      </c>
    </row>
    <row r="153" spans="1:6" ht="65.25" customHeight="1">
      <c r="A153" s="136" t="s">
        <v>133</v>
      </c>
      <c r="B153" s="13" t="s">
        <v>24</v>
      </c>
      <c r="C153" s="13" t="s">
        <v>27</v>
      </c>
      <c r="D153" s="23" t="s">
        <v>125</v>
      </c>
      <c r="E153" s="23"/>
      <c r="F153" s="12">
        <f>SUM(F154)</f>
        <v>340</v>
      </c>
    </row>
    <row r="154" spans="1:6" ht="25.5">
      <c r="A154" s="125" t="s">
        <v>103</v>
      </c>
      <c r="B154" s="14" t="s">
        <v>24</v>
      </c>
      <c r="C154" s="14" t="s">
        <v>27</v>
      </c>
      <c r="D154" s="18" t="s">
        <v>125</v>
      </c>
      <c r="E154" s="18" t="s">
        <v>95</v>
      </c>
      <c r="F154" s="65">
        <v>340</v>
      </c>
    </row>
    <row r="155" spans="1:6" ht="63.75">
      <c r="A155" s="132" t="s">
        <v>126</v>
      </c>
      <c r="B155" s="13" t="s">
        <v>24</v>
      </c>
      <c r="C155" s="13" t="s">
        <v>27</v>
      </c>
      <c r="D155" s="23" t="s">
        <v>112</v>
      </c>
      <c r="E155" s="23"/>
      <c r="F155" s="12">
        <f>SUM(F156:F156)</f>
        <v>7716.8</v>
      </c>
    </row>
    <row r="156" spans="1:6" ht="25.5">
      <c r="A156" s="125" t="s">
        <v>103</v>
      </c>
      <c r="B156" s="14" t="s">
        <v>24</v>
      </c>
      <c r="C156" s="14" t="s">
        <v>27</v>
      </c>
      <c r="D156" s="18" t="s">
        <v>112</v>
      </c>
      <c r="E156" s="18" t="s">
        <v>95</v>
      </c>
      <c r="F156" s="65">
        <v>7716.8</v>
      </c>
    </row>
    <row r="157" spans="1:6" ht="66" customHeight="1">
      <c r="A157" s="136" t="s">
        <v>134</v>
      </c>
      <c r="B157" s="13" t="s">
        <v>24</v>
      </c>
      <c r="C157" s="13" t="s">
        <v>27</v>
      </c>
      <c r="D157" s="23" t="s">
        <v>127</v>
      </c>
      <c r="E157" s="23"/>
      <c r="F157" s="12">
        <f>SUM(F158)</f>
        <v>120</v>
      </c>
    </row>
    <row r="158" spans="1:6" ht="25.5">
      <c r="A158" s="125" t="s">
        <v>103</v>
      </c>
      <c r="B158" s="14" t="s">
        <v>24</v>
      </c>
      <c r="C158" s="14" t="s">
        <v>27</v>
      </c>
      <c r="D158" s="18" t="s">
        <v>127</v>
      </c>
      <c r="E158" s="18" t="s">
        <v>95</v>
      </c>
      <c r="F158" s="65">
        <v>120</v>
      </c>
    </row>
    <row r="159" spans="1:6" ht="15">
      <c r="A159" s="127" t="s">
        <v>29</v>
      </c>
      <c r="B159" s="26" t="s">
        <v>24</v>
      </c>
      <c r="C159" s="26" t="s">
        <v>24</v>
      </c>
      <c r="D159" s="26"/>
      <c r="E159" s="26"/>
      <c r="F159" s="27">
        <f>SUM(F160,F162,F164)</f>
        <v>351.1</v>
      </c>
    </row>
    <row r="160" spans="1:6" ht="63.75">
      <c r="A160" s="136" t="s">
        <v>139</v>
      </c>
      <c r="B160" s="23" t="s">
        <v>24</v>
      </c>
      <c r="C160" s="23" t="s">
        <v>24</v>
      </c>
      <c r="D160" s="23" t="s">
        <v>137</v>
      </c>
      <c r="E160" s="23"/>
      <c r="F160" s="27">
        <f>SUM(F161:F161)</f>
        <v>249.3</v>
      </c>
    </row>
    <row r="161" spans="1:6" ht="25.5">
      <c r="A161" s="125" t="s">
        <v>103</v>
      </c>
      <c r="B161" s="18" t="s">
        <v>24</v>
      </c>
      <c r="C161" s="18" t="s">
        <v>24</v>
      </c>
      <c r="D161" s="18" t="s">
        <v>137</v>
      </c>
      <c r="E161" s="14" t="s">
        <v>95</v>
      </c>
      <c r="F161" s="64">
        <v>249.3</v>
      </c>
    </row>
    <row r="162" spans="1:6" ht="63.75">
      <c r="A162" s="146" t="s">
        <v>228</v>
      </c>
      <c r="B162" s="23" t="s">
        <v>24</v>
      </c>
      <c r="C162" s="23" t="s">
        <v>24</v>
      </c>
      <c r="D162" s="23" t="s">
        <v>194</v>
      </c>
      <c r="E162" s="23"/>
      <c r="F162" s="27">
        <f>SUM(F163)</f>
        <v>64.8</v>
      </c>
    </row>
    <row r="163" spans="1:6" ht="25.5">
      <c r="A163" s="129" t="s">
        <v>103</v>
      </c>
      <c r="B163" s="18" t="s">
        <v>24</v>
      </c>
      <c r="C163" s="18" t="s">
        <v>24</v>
      </c>
      <c r="D163" s="18" t="s">
        <v>194</v>
      </c>
      <c r="E163" s="14" t="s">
        <v>95</v>
      </c>
      <c r="F163" s="64">
        <v>64.8</v>
      </c>
    </row>
    <row r="164" spans="1:6" ht="51.75" customHeight="1">
      <c r="A164" s="132" t="s">
        <v>168</v>
      </c>
      <c r="B164" s="13" t="s">
        <v>24</v>
      </c>
      <c r="C164" s="13" t="s">
        <v>24</v>
      </c>
      <c r="D164" s="23" t="s">
        <v>141</v>
      </c>
      <c r="E164" s="18"/>
      <c r="F164" s="27">
        <f>SUM(F165)</f>
        <v>37</v>
      </c>
    </row>
    <row r="165" spans="1:6" ht="25.5">
      <c r="A165" s="125" t="s">
        <v>103</v>
      </c>
      <c r="B165" s="14" t="s">
        <v>24</v>
      </c>
      <c r="C165" s="14" t="s">
        <v>24</v>
      </c>
      <c r="D165" s="18" t="s">
        <v>141</v>
      </c>
      <c r="E165" s="18" t="s">
        <v>95</v>
      </c>
      <c r="F165" s="64">
        <v>37</v>
      </c>
    </row>
    <row r="166" spans="1:6" ht="15">
      <c r="A166" s="127" t="s">
        <v>30</v>
      </c>
      <c r="B166" s="26" t="s">
        <v>24</v>
      </c>
      <c r="C166" s="26" t="s">
        <v>31</v>
      </c>
      <c r="D166" s="26"/>
      <c r="E166" s="26"/>
      <c r="F166" s="27">
        <f>SUM(F167,F169)</f>
        <v>804</v>
      </c>
    </row>
    <row r="167" spans="1:6" ht="63.75">
      <c r="A167" s="132" t="s">
        <v>253</v>
      </c>
      <c r="B167" s="30" t="s">
        <v>24</v>
      </c>
      <c r="C167" s="30" t="s">
        <v>31</v>
      </c>
      <c r="D167" s="29" t="s">
        <v>135</v>
      </c>
      <c r="E167" s="14"/>
      <c r="F167" s="27">
        <f>SUM(F168:F168)</f>
        <v>217</v>
      </c>
    </row>
    <row r="168" spans="1:6" ht="15" customHeight="1">
      <c r="A168" s="125" t="s">
        <v>101</v>
      </c>
      <c r="B168" s="30" t="s">
        <v>24</v>
      </c>
      <c r="C168" s="30" t="s">
        <v>31</v>
      </c>
      <c r="D168" s="30" t="s">
        <v>135</v>
      </c>
      <c r="E168" s="14" t="s">
        <v>91</v>
      </c>
      <c r="F168" s="64">
        <v>217</v>
      </c>
    </row>
    <row r="169" spans="1:6" ht="63.75">
      <c r="A169" s="146" t="s">
        <v>167</v>
      </c>
      <c r="B169" s="13" t="s">
        <v>24</v>
      </c>
      <c r="C169" s="13" t="s">
        <v>31</v>
      </c>
      <c r="D169" s="29" t="s">
        <v>145</v>
      </c>
      <c r="E169" s="23"/>
      <c r="F169" s="27">
        <f>SUM(F170:F171)</f>
        <v>587</v>
      </c>
    </row>
    <row r="170" spans="1:6" ht="15" customHeight="1">
      <c r="A170" s="125" t="s">
        <v>286</v>
      </c>
      <c r="B170" s="14" t="s">
        <v>24</v>
      </c>
      <c r="C170" s="14" t="s">
        <v>31</v>
      </c>
      <c r="D170" s="30" t="s">
        <v>145</v>
      </c>
      <c r="E170" s="18" t="s">
        <v>91</v>
      </c>
      <c r="F170" s="64">
        <v>250.5</v>
      </c>
    </row>
    <row r="171" spans="1:6" ht="26.25" thickBot="1">
      <c r="A171" s="129" t="s">
        <v>103</v>
      </c>
      <c r="B171" s="14" t="s">
        <v>24</v>
      </c>
      <c r="C171" s="14" t="s">
        <v>31</v>
      </c>
      <c r="D171" s="30" t="s">
        <v>145</v>
      </c>
      <c r="E171" s="112" t="s">
        <v>95</v>
      </c>
      <c r="F171" s="103">
        <v>336.5</v>
      </c>
    </row>
    <row r="172" spans="1:6" s="62" customFormat="1" ht="17.25" thickTop="1" thickBot="1">
      <c r="A172" s="122" t="s">
        <v>78</v>
      </c>
      <c r="B172" s="8" t="s">
        <v>22</v>
      </c>
      <c r="C172" s="8"/>
      <c r="D172" s="8"/>
      <c r="E172" s="8"/>
      <c r="F172" s="34">
        <f>SUM(F173)</f>
        <v>9747.2999999999993</v>
      </c>
    </row>
    <row r="173" spans="1:6" ht="16.5" thickTop="1">
      <c r="A173" s="123" t="s">
        <v>49</v>
      </c>
      <c r="B173" s="22" t="s">
        <v>22</v>
      </c>
      <c r="C173" s="22" t="s">
        <v>13</v>
      </c>
      <c r="D173" s="22"/>
      <c r="E173" s="22"/>
      <c r="F173" s="63">
        <f>SUM(F174,F176,F178,F180,F182,F184)</f>
        <v>9747.2999999999993</v>
      </c>
    </row>
    <row r="174" spans="1:6" ht="63.75">
      <c r="A174" s="136" t="s">
        <v>139</v>
      </c>
      <c r="B174" s="23" t="s">
        <v>22</v>
      </c>
      <c r="C174" s="23" t="s">
        <v>13</v>
      </c>
      <c r="D174" s="23" t="s">
        <v>137</v>
      </c>
      <c r="E174" s="23"/>
      <c r="F174" s="46">
        <f>SUM(F175:F175)</f>
        <v>7657.8</v>
      </c>
    </row>
    <row r="175" spans="1:6" ht="25.5">
      <c r="A175" s="125" t="s">
        <v>103</v>
      </c>
      <c r="B175" s="14" t="s">
        <v>22</v>
      </c>
      <c r="C175" s="14" t="s">
        <v>13</v>
      </c>
      <c r="D175" s="18" t="s">
        <v>137</v>
      </c>
      <c r="E175" s="14" t="s">
        <v>95</v>
      </c>
      <c r="F175" s="64">
        <v>7657.8</v>
      </c>
    </row>
    <row r="176" spans="1:6" ht="51" customHeight="1">
      <c r="A176" s="142" t="s">
        <v>252</v>
      </c>
      <c r="B176" s="13" t="s">
        <v>22</v>
      </c>
      <c r="C176" s="13" t="s">
        <v>13</v>
      </c>
      <c r="D176" s="29" t="s">
        <v>251</v>
      </c>
      <c r="E176" s="18"/>
      <c r="F176" s="27">
        <f>SUM(F177)</f>
        <v>66.5</v>
      </c>
    </row>
    <row r="177" spans="1:6" ht="25.5">
      <c r="A177" s="129" t="s">
        <v>103</v>
      </c>
      <c r="B177" s="14" t="s">
        <v>22</v>
      </c>
      <c r="C177" s="14" t="s">
        <v>13</v>
      </c>
      <c r="D177" s="30" t="s">
        <v>251</v>
      </c>
      <c r="E177" s="18" t="s">
        <v>95</v>
      </c>
      <c r="F177" s="64">
        <v>66.5</v>
      </c>
    </row>
    <row r="178" spans="1:6" ht="51">
      <c r="A178" s="142" t="s">
        <v>280</v>
      </c>
      <c r="B178" s="13" t="s">
        <v>22</v>
      </c>
      <c r="C178" s="13" t="s">
        <v>13</v>
      </c>
      <c r="D178" s="29" t="s">
        <v>138</v>
      </c>
      <c r="E178" s="18"/>
      <c r="F178" s="27">
        <f>SUM(F179)</f>
        <v>185</v>
      </c>
    </row>
    <row r="179" spans="1:6" ht="25.5">
      <c r="A179" s="125" t="s">
        <v>103</v>
      </c>
      <c r="B179" s="14" t="s">
        <v>22</v>
      </c>
      <c r="C179" s="14" t="s">
        <v>13</v>
      </c>
      <c r="D179" s="30" t="s">
        <v>138</v>
      </c>
      <c r="E179" s="18" t="s">
        <v>95</v>
      </c>
      <c r="F179" s="64">
        <v>185</v>
      </c>
    </row>
    <row r="180" spans="1:6" ht="51.75" customHeight="1">
      <c r="A180" s="141" t="s">
        <v>259</v>
      </c>
      <c r="B180" s="14" t="s">
        <v>22</v>
      </c>
      <c r="C180" s="14" t="s">
        <v>13</v>
      </c>
      <c r="D180" s="30" t="s">
        <v>257</v>
      </c>
      <c r="E180" s="18"/>
      <c r="F180" s="27">
        <f>SUM(F181)</f>
        <v>200</v>
      </c>
    </row>
    <row r="181" spans="1:6" ht="25.5">
      <c r="A181" s="129" t="s">
        <v>103</v>
      </c>
      <c r="B181" s="14" t="s">
        <v>22</v>
      </c>
      <c r="C181" s="14" t="s">
        <v>13</v>
      </c>
      <c r="D181" s="30" t="s">
        <v>257</v>
      </c>
      <c r="E181" s="18" t="s">
        <v>95</v>
      </c>
      <c r="F181" s="64">
        <v>200</v>
      </c>
    </row>
    <row r="182" spans="1:6" ht="63.75" customHeight="1">
      <c r="A182" s="129" t="s">
        <v>260</v>
      </c>
      <c r="B182" s="14" t="s">
        <v>22</v>
      </c>
      <c r="C182" s="14" t="s">
        <v>13</v>
      </c>
      <c r="D182" s="30" t="s">
        <v>258</v>
      </c>
      <c r="E182" s="18"/>
      <c r="F182" s="27">
        <f>SUM(F183)</f>
        <v>1600</v>
      </c>
    </row>
    <row r="183" spans="1:6" ht="25.5">
      <c r="A183" s="129" t="s">
        <v>103</v>
      </c>
      <c r="B183" s="14" t="s">
        <v>22</v>
      </c>
      <c r="C183" s="14" t="s">
        <v>13</v>
      </c>
      <c r="D183" s="30" t="s">
        <v>258</v>
      </c>
      <c r="E183" s="18" t="s">
        <v>95</v>
      </c>
      <c r="F183" s="64">
        <v>1600</v>
      </c>
    </row>
    <row r="184" spans="1:6" ht="51" customHeight="1">
      <c r="A184" s="146" t="s">
        <v>166</v>
      </c>
      <c r="B184" s="13" t="s">
        <v>22</v>
      </c>
      <c r="C184" s="13" t="s">
        <v>13</v>
      </c>
      <c r="D184" s="29" t="s">
        <v>140</v>
      </c>
      <c r="E184" s="23"/>
      <c r="F184" s="27">
        <f>SUM(F185)</f>
        <v>38</v>
      </c>
    </row>
    <row r="185" spans="1:6" ht="26.25" thickBot="1">
      <c r="A185" s="125" t="s">
        <v>103</v>
      </c>
      <c r="B185" s="14" t="s">
        <v>22</v>
      </c>
      <c r="C185" s="14" t="s">
        <v>13</v>
      </c>
      <c r="D185" s="30" t="s">
        <v>140</v>
      </c>
      <c r="E185" s="18" t="s">
        <v>95</v>
      </c>
      <c r="F185" s="64">
        <v>38</v>
      </c>
    </row>
    <row r="186" spans="1:6" s="62" customFormat="1" ht="17.25" thickTop="1" thickBot="1">
      <c r="A186" s="122" t="s">
        <v>32</v>
      </c>
      <c r="B186" s="8" t="s">
        <v>33</v>
      </c>
      <c r="C186" s="8"/>
      <c r="D186" s="8"/>
      <c r="E186" s="8"/>
      <c r="F186" s="34">
        <f>SUM(F187,F192,F200)</f>
        <v>2831</v>
      </c>
    </row>
    <row r="187" spans="1:6" ht="16.5" thickTop="1">
      <c r="A187" s="123" t="s">
        <v>50</v>
      </c>
      <c r="B187" s="22" t="s">
        <v>33</v>
      </c>
      <c r="C187" s="22" t="s">
        <v>13</v>
      </c>
      <c r="D187" s="22"/>
      <c r="E187" s="22"/>
      <c r="F187" s="63">
        <f>SUM(F188,F190)</f>
        <v>226.4</v>
      </c>
    </row>
    <row r="188" spans="1:6" ht="51">
      <c r="A188" s="134" t="s">
        <v>165</v>
      </c>
      <c r="B188" s="23" t="s">
        <v>33</v>
      </c>
      <c r="C188" s="23" t="s">
        <v>13</v>
      </c>
      <c r="D188" s="23" t="s">
        <v>216</v>
      </c>
      <c r="E188" s="23"/>
      <c r="F188" s="46">
        <f>SUM(F189)</f>
        <v>197</v>
      </c>
    </row>
    <row r="189" spans="1:6" ht="15">
      <c r="A189" s="125" t="s">
        <v>93</v>
      </c>
      <c r="B189" s="14" t="s">
        <v>33</v>
      </c>
      <c r="C189" s="14" t="s">
        <v>13</v>
      </c>
      <c r="D189" s="18" t="s">
        <v>216</v>
      </c>
      <c r="E189" s="18" t="s">
        <v>94</v>
      </c>
      <c r="F189" s="64">
        <v>197</v>
      </c>
    </row>
    <row r="190" spans="1:6" ht="89.25">
      <c r="A190" s="136" t="s">
        <v>164</v>
      </c>
      <c r="B190" s="13" t="s">
        <v>33</v>
      </c>
      <c r="C190" s="13" t="s">
        <v>13</v>
      </c>
      <c r="D190" s="23" t="s">
        <v>217</v>
      </c>
      <c r="E190" s="23"/>
      <c r="F190" s="27">
        <f>SUM(F191)</f>
        <v>29.4</v>
      </c>
    </row>
    <row r="191" spans="1:6" ht="15">
      <c r="A191" s="125" t="s">
        <v>93</v>
      </c>
      <c r="B191" s="14" t="s">
        <v>33</v>
      </c>
      <c r="C191" s="14" t="s">
        <v>13</v>
      </c>
      <c r="D191" s="18" t="s">
        <v>218</v>
      </c>
      <c r="E191" s="18" t="s">
        <v>94</v>
      </c>
      <c r="F191" s="64">
        <v>29.4</v>
      </c>
    </row>
    <row r="192" spans="1:6" ht="17.25" customHeight="1">
      <c r="A192" s="147" t="s">
        <v>87</v>
      </c>
      <c r="B192" s="11" t="s">
        <v>33</v>
      </c>
      <c r="C192" s="11" t="s">
        <v>15</v>
      </c>
      <c r="D192" s="18"/>
      <c r="E192" s="18"/>
      <c r="F192" s="27">
        <f>SUM(F193,F196,F198)</f>
        <v>1007.4</v>
      </c>
    </row>
    <row r="193" spans="1:6" ht="51.75" customHeight="1">
      <c r="A193" s="146" t="s">
        <v>163</v>
      </c>
      <c r="B193" s="13" t="s">
        <v>33</v>
      </c>
      <c r="C193" s="13" t="s">
        <v>15</v>
      </c>
      <c r="D193" s="23" t="s">
        <v>146</v>
      </c>
      <c r="E193" s="23"/>
      <c r="F193" s="27">
        <f>SUM(F194:F195)</f>
        <v>430</v>
      </c>
    </row>
    <row r="194" spans="1:6" ht="13.5" customHeight="1">
      <c r="A194" s="125" t="s">
        <v>101</v>
      </c>
      <c r="B194" s="14" t="s">
        <v>33</v>
      </c>
      <c r="C194" s="14" t="s">
        <v>15</v>
      </c>
      <c r="D194" s="18" t="s">
        <v>146</v>
      </c>
      <c r="E194" s="18" t="s">
        <v>91</v>
      </c>
      <c r="F194" s="64">
        <v>16</v>
      </c>
    </row>
    <row r="195" spans="1:6" ht="15">
      <c r="A195" s="125" t="s">
        <v>93</v>
      </c>
      <c r="B195" s="14" t="s">
        <v>33</v>
      </c>
      <c r="C195" s="14" t="s">
        <v>15</v>
      </c>
      <c r="D195" s="18" t="s">
        <v>146</v>
      </c>
      <c r="E195" s="18" t="s">
        <v>94</v>
      </c>
      <c r="F195" s="64">
        <v>414</v>
      </c>
    </row>
    <row r="196" spans="1:6" ht="53.25" customHeight="1">
      <c r="A196" s="135" t="s">
        <v>287</v>
      </c>
      <c r="B196" s="13" t="s">
        <v>33</v>
      </c>
      <c r="C196" s="13" t="s">
        <v>15</v>
      </c>
      <c r="D196" s="23" t="s">
        <v>243</v>
      </c>
      <c r="E196" s="18"/>
      <c r="F196" s="27">
        <f>SUM(F197)</f>
        <v>404.8</v>
      </c>
    </row>
    <row r="197" spans="1:6" ht="15">
      <c r="A197" s="129" t="s">
        <v>93</v>
      </c>
      <c r="B197" s="14" t="s">
        <v>33</v>
      </c>
      <c r="C197" s="14" t="s">
        <v>15</v>
      </c>
      <c r="D197" s="18" t="s">
        <v>243</v>
      </c>
      <c r="E197" s="18" t="s">
        <v>94</v>
      </c>
      <c r="F197" s="64">
        <v>404.8</v>
      </c>
    </row>
    <row r="198" spans="1:6" ht="51">
      <c r="A198" s="141" t="s">
        <v>245</v>
      </c>
      <c r="B198" s="13" t="s">
        <v>33</v>
      </c>
      <c r="C198" s="13" t="s">
        <v>15</v>
      </c>
      <c r="D198" s="23" t="s">
        <v>244</v>
      </c>
      <c r="E198" s="18"/>
      <c r="F198" s="27">
        <f>SUM(F199)</f>
        <v>172.6</v>
      </c>
    </row>
    <row r="199" spans="1:6" ht="15">
      <c r="A199" s="129" t="s">
        <v>93</v>
      </c>
      <c r="B199" s="14" t="s">
        <v>33</v>
      </c>
      <c r="C199" s="14" t="s">
        <v>15</v>
      </c>
      <c r="D199" s="18" t="s">
        <v>244</v>
      </c>
      <c r="E199" s="18" t="s">
        <v>94</v>
      </c>
      <c r="F199" s="64">
        <v>172.6</v>
      </c>
    </row>
    <row r="200" spans="1:6" ht="15.75">
      <c r="A200" s="130" t="s">
        <v>34</v>
      </c>
      <c r="B200" s="25" t="s">
        <v>33</v>
      </c>
      <c r="C200" s="25" t="s">
        <v>19</v>
      </c>
      <c r="D200" s="25"/>
      <c r="E200" s="25"/>
      <c r="F200" s="46">
        <f>SUM(F201,F203)</f>
        <v>1597.2</v>
      </c>
    </row>
    <row r="201" spans="1:6" ht="65.25" customHeight="1">
      <c r="A201" s="136" t="s">
        <v>271</v>
      </c>
      <c r="B201" s="29" t="s">
        <v>33</v>
      </c>
      <c r="C201" s="29" t="s">
        <v>19</v>
      </c>
      <c r="D201" s="29" t="s">
        <v>219</v>
      </c>
      <c r="E201" s="29"/>
      <c r="F201" s="27">
        <f>SUM(F202)</f>
        <v>589</v>
      </c>
    </row>
    <row r="202" spans="1:6" ht="15">
      <c r="A202" s="125" t="s">
        <v>93</v>
      </c>
      <c r="B202" s="30" t="s">
        <v>33</v>
      </c>
      <c r="C202" s="30" t="s">
        <v>19</v>
      </c>
      <c r="D202" s="30" t="s">
        <v>219</v>
      </c>
      <c r="E202" s="18" t="s">
        <v>94</v>
      </c>
      <c r="F202" s="65">
        <v>589</v>
      </c>
    </row>
    <row r="203" spans="1:6" ht="76.5">
      <c r="A203" s="145" t="s">
        <v>247</v>
      </c>
      <c r="B203" s="30" t="s">
        <v>33</v>
      </c>
      <c r="C203" s="30" t="s">
        <v>19</v>
      </c>
      <c r="D203" s="30" t="s">
        <v>248</v>
      </c>
      <c r="E203" s="18"/>
      <c r="F203" s="12">
        <f>SUM(F204)</f>
        <v>1008.2</v>
      </c>
    </row>
    <row r="204" spans="1:6" ht="26.25" thickBot="1">
      <c r="A204" s="129" t="s">
        <v>96</v>
      </c>
      <c r="B204" s="14" t="s">
        <v>33</v>
      </c>
      <c r="C204" s="14" t="s">
        <v>19</v>
      </c>
      <c r="D204" s="18" t="s">
        <v>248</v>
      </c>
      <c r="E204" s="18" t="s">
        <v>97</v>
      </c>
      <c r="F204" s="65">
        <v>1008.2</v>
      </c>
    </row>
    <row r="205" spans="1:6" ht="17.25" thickTop="1" thickBot="1">
      <c r="A205" s="148" t="s">
        <v>35</v>
      </c>
      <c r="B205" s="74" t="s">
        <v>36</v>
      </c>
      <c r="C205" s="74"/>
      <c r="D205" s="74"/>
      <c r="E205" s="74"/>
      <c r="F205" s="34">
        <f>SUM(F206)</f>
        <v>2497</v>
      </c>
    </row>
    <row r="206" spans="1:6" ht="16.5" thickTop="1">
      <c r="A206" s="127" t="s">
        <v>37</v>
      </c>
      <c r="B206" s="26" t="s">
        <v>36</v>
      </c>
      <c r="C206" s="26" t="s">
        <v>13</v>
      </c>
      <c r="D206" s="26"/>
      <c r="E206" s="26"/>
      <c r="F206" s="46">
        <f>SUM(F209,F212,F207)</f>
        <v>2497</v>
      </c>
    </row>
    <row r="207" spans="1:6" ht="52.5" customHeight="1">
      <c r="A207" s="146" t="s">
        <v>278</v>
      </c>
      <c r="B207" s="23" t="s">
        <v>36</v>
      </c>
      <c r="C207" s="23" t="s">
        <v>13</v>
      </c>
      <c r="D207" s="23" t="s">
        <v>277</v>
      </c>
      <c r="E207" s="26"/>
      <c r="F207" s="46">
        <f>SUM(F208)</f>
        <v>20</v>
      </c>
    </row>
    <row r="208" spans="1:6" ht="25.5">
      <c r="A208" s="129" t="s">
        <v>103</v>
      </c>
      <c r="B208" s="18" t="s">
        <v>36</v>
      </c>
      <c r="C208" s="18" t="s">
        <v>13</v>
      </c>
      <c r="D208" s="18" t="s">
        <v>277</v>
      </c>
      <c r="E208" s="18" t="s">
        <v>95</v>
      </c>
      <c r="F208" s="120">
        <v>20</v>
      </c>
    </row>
    <row r="209" spans="1:6" ht="51">
      <c r="A209" s="142" t="s">
        <v>162</v>
      </c>
      <c r="B209" s="29" t="s">
        <v>36</v>
      </c>
      <c r="C209" s="29" t="s">
        <v>13</v>
      </c>
      <c r="D209" s="29" t="s">
        <v>220</v>
      </c>
      <c r="E209" s="29"/>
      <c r="F209" s="46">
        <f>SUM(F210:F211)</f>
        <v>532</v>
      </c>
    </row>
    <row r="210" spans="1:6" ht="38.25">
      <c r="A210" s="125" t="s">
        <v>88</v>
      </c>
      <c r="B210" s="30" t="s">
        <v>36</v>
      </c>
      <c r="C210" s="30" t="s">
        <v>13</v>
      </c>
      <c r="D210" s="30" t="s">
        <v>220</v>
      </c>
      <c r="E210" s="14" t="s">
        <v>90</v>
      </c>
      <c r="F210" s="64">
        <v>207.6</v>
      </c>
    </row>
    <row r="211" spans="1:6" ht="12.75" customHeight="1">
      <c r="A211" s="125" t="s">
        <v>101</v>
      </c>
      <c r="B211" s="30" t="s">
        <v>36</v>
      </c>
      <c r="C211" s="30" t="s">
        <v>13</v>
      </c>
      <c r="D211" s="30" t="s">
        <v>220</v>
      </c>
      <c r="E211" s="14" t="s">
        <v>91</v>
      </c>
      <c r="F211" s="64">
        <v>324.39999999999998</v>
      </c>
    </row>
    <row r="212" spans="1:6" ht="51">
      <c r="A212" s="132" t="s">
        <v>160</v>
      </c>
      <c r="B212" s="23" t="s">
        <v>36</v>
      </c>
      <c r="C212" s="23" t="s">
        <v>13</v>
      </c>
      <c r="D212" s="23" t="s">
        <v>221</v>
      </c>
      <c r="E212" s="23"/>
      <c r="F212" s="46">
        <f>SUM(F213:F215)</f>
        <v>1945</v>
      </c>
    </row>
    <row r="213" spans="1:6" ht="38.25">
      <c r="A213" s="125" t="s">
        <v>88</v>
      </c>
      <c r="B213" s="18" t="s">
        <v>36</v>
      </c>
      <c r="C213" s="18" t="s">
        <v>13</v>
      </c>
      <c r="D213" s="18" t="s">
        <v>221</v>
      </c>
      <c r="E213" s="17" t="s">
        <v>90</v>
      </c>
      <c r="F213" s="71">
        <v>365</v>
      </c>
    </row>
    <row r="214" spans="1:6" ht="14.25" customHeight="1">
      <c r="A214" s="125" t="s">
        <v>101</v>
      </c>
      <c r="B214" s="18" t="s">
        <v>36</v>
      </c>
      <c r="C214" s="18" t="s">
        <v>13</v>
      </c>
      <c r="D214" s="18" t="s">
        <v>221</v>
      </c>
      <c r="E214" s="17" t="s">
        <v>91</v>
      </c>
      <c r="F214" s="64">
        <v>235</v>
      </c>
    </row>
    <row r="215" spans="1:6" ht="26.25" thickBot="1">
      <c r="A215" s="129" t="s">
        <v>103</v>
      </c>
      <c r="B215" s="18" t="s">
        <v>36</v>
      </c>
      <c r="C215" s="18" t="s">
        <v>13</v>
      </c>
      <c r="D215" s="18" t="s">
        <v>221</v>
      </c>
      <c r="E215" s="17" t="s">
        <v>95</v>
      </c>
      <c r="F215" s="103">
        <v>1345</v>
      </c>
    </row>
    <row r="216" spans="1:6" ht="17.25" thickTop="1" thickBot="1">
      <c r="A216" s="148" t="s">
        <v>51</v>
      </c>
      <c r="B216" s="74" t="s">
        <v>52</v>
      </c>
      <c r="C216" s="74"/>
      <c r="D216" s="74"/>
      <c r="E216" s="74"/>
      <c r="F216" s="34">
        <f>SUM(F217)</f>
        <v>100</v>
      </c>
    </row>
    <row r="217" spans="1:6" ht="16.5" thickTop="1">
      <c r="A217" s="127" t="s">
        <v>53</v>
      </c>
      <c r="B217" s="26" t="s">
        <v>52</v>
      </c>
      <c r="C217" s="26" t="s">
        <v>27</v>
      </c>
      <c r="D217" s="26"/>
      <c r="E217" s="26"/>
      <c r="F217" s="46">
        <f>SUM(F218)</f>
        <v>100</v>
      </c>
    </row>
    <row r="218" spans="1:6" ht="51">
      <c r="A218" s="134" t="s">
        <v>159</v>
      </c>
      <c r="B218" s="23" t="s">
        <v>52</v>
      </c>
      <c r="C218" s="23" t="s">
        <v>27</v>
      </c>
      <c r="D218" s="23" t="s">
        <v>222</v>
      </c>
      <c r="E218" s="23"/>
      <c r="F218" s="46">
        <f>SUM(F219)</f>
        <v>100</v>
      </c>
    </row>
    <row r="219" spans="1:6" ht="15.75" thickBot="1">
      <c r="A219" s="125" t="s">
        <v>89</v>
      </c>
      <c r="B219" s="17" t="s">
        <v>52</v>
      </c>
      <c r="C219" s="17" t="s">
        <v>27</v>
      </c>
      <c r="D219" s="17" t="s">
        <v>222</v>
      </c>
      <c r="E219" s="17" t="s">
        <v>92</v>
      </c>
      <c r="F219" s="64">
        <v>100</v>
      </c>
    </row>
    <row r="220" spans="1:6" ht="17.25" thickTop="1" thickBot="1">
      <c r="A220" s="148" t="s">
        <v>230</v>
      </c>
      <c r="B220" s="74" t="s">
        <v>17</v>
      </c>
      <c r="C220" s="74"/>
      <c r="D220" s="74"/>
      <c r="E220" s="74"/>
      <c r="F220" s="118">
        <f t="shared" ref="F220:F222" si="0">SUM(F221)</f>
        <v>102.2</v>
      </c>
    </row>
    <row r="221" spans="1:6" ht="16.5" thickTop="1">
      <c r="A221" s="127" t="s">
        <v>231</v>
      </c>
      <c r="B221" s="26" t="s">
        <v>17</v>
      </c>
      <c r="C221" s="26" t="s">
        <v>13</v>
      </c>
      <c r="D221" s="23"/>
      <c r="E221" s="23"/>
      <c r="F221" s="116">
        <f t="shared" si="0"/>
        <v>102.2</v>
      </c>
    </row>
    <row r="222" spans="1:6" ht="38.25">
      <c r="A222" s="134" t="s">
        <v>232</v>
      </c>
      <c r="B222" s="23" t="s">
        <v>17</v>
      </c>
      <c r="C222" s="23" t="s">
        <v>13</v>
      </c>
      <c r="D222" s="23" t="s">
        <v>235</v>
      </c>
      <c r="E222" s="23"/>
      <c r="F222" s="116">
        <f t="shared" si="0"/>
        <v>102.2</v>
      </c>
    </row>
    <row r="223" spans="1:6" ht="15.75" thickBot="1">
      <c r="A223" s="129" t="s">
        <v>233</v>
      </c>
      <c r="B223" s="49" t="s">
        <v>17</v>
      </c>
      <c r="C223" s="49" t="s">
        <v>13</v>
      </c>
      <c r="D223" s="49" t="s">
        <v>235</v>
      </c>
      <c r="E223" s="49" t="s">
        <v>234</v>
      </c>
      <c r="F223" s="117">
        <v>102.2</v>
      </c>
    </row>
    <row r="224" spans="1:6" ht="27" thickTop="1" thickBot="1">
      <c r="A224" s="148" t="s">
        <v>79</v>
      </c>
      <c r="B224" s="74" t="s">
        <v>64</v>
      </c>
      <c r="C224" s="74"/>
      <c r="D224" s="74"/>
      <c r="E224" s="74"/>
      <c r="F224" s="34">
        <f>SUM(F225)</f>
        <v>6956.6</v>
      </c>
    </row>
    <row r="225" spans="1:6" ht="27.75" thickTop="1">
      <c r="A225" s="149" t="s">
        <v>65</v>
      </c>
      <c r="B225" s="75" t="s">
        <v>64</v>
      </c>
      <c r="C225" s="75" t="s">
        <v>13</v>
      </c>
      <c r="D225" s="76"/>
      <c r="E225" s="76"/>
      <c r="F225" s="77">
        <f>SUM(F226)</f>
        <v>6956.6</v>
      </c>
    </row>
    <row r="226" spans="1:6" ht="51">
      <c r="A226" s="136" t="s">
        <v>161</v>
      </c>
      <c r="B226" s="50" t="s">
        <v>64</v>
      </c>
      <c r="C226" s="50" t="s">
        <v>13</v>
      </c>
      <c r="D226" s="50" t="s">
        <v>229</v>
      </c>
      <c r="E226" s="50"/>
      <c r="F226" s="67">
        <f>SUM(F227)</f>
        <v>6956.6</v>
      </c>
    </row>
    <row r="227" spans="1:6" ht="15.75" thickBot="1">
      <c r="A227" s="125" t="s">
        <v>28</v>
      </c>
      <c r="B227" s="51" t="s">
        <v>64</v>
      </c>
      <c r="C227" s="51" t="s">
        <v>13</v>
      </c>
      <c r="D227" s="51" t="s">
        <v>229</v>
      </c>
      <c r="E227" s="51" t="s">
        <v>98</v>
      </c>
      <c r="F227" s="100">
        <v>6956.6</v>
      </c>
    </row>
    <row r="228" spans="1:6" ht="20.25" thickTop="1" thickBot="1">
      <c r="A228" s="82" t="s">
        <v>80</v>
      </c>
      <c r="B228" s="151">
        <v>96</v>
      </c>
      <c r="C228" s="78"/>
      <c r="D228" s="78"/>
      <c r="E228" s="78"/>
      <c r="F228" s="150">
        <f>SUM(F13,F66,F70,F74,F107,F123,F172,F186,F205,F216,F220,F224)</f>
        <v>222774.9</v>
      </c>
    </row>
    <row r="229" spans="1:6" ht="19.5" thickTop="1">
      <c r="B229" s="97"/>
      <c r="C229" s="80"/>
    </row>
    <row r="230" spans="1:6" ht="18.75">
      <c r="B230" s="97"/>
      <c r="C230" s="80"/>
    </row>
  </sheetData>
  <mergeCells count="11">
    <mergeCell ref="A4:F4"/>
    <mergeCell ref="A1:F1"/>
    <mergeCell ref="A2:F2"/>
    <mergeCell ref="A3:F3"/>
    <mergeCell ref="A5:F5"/>
    <mergeCell ref="A6:F6"/>
    <mergeCell ref="A9:F9"/>
    <mergeCell ref="A11:A12"/>
    <mergeCell ref="B11:E11"/>
    <mergeCell ref="F11:F12"/>
    <mergeCell ref="A7:F7"/>
  </mergeCells>
  <pageMargins left="0.78740157480314965" right="0.19685039370078741" top="0.39370078740157483" bottom="0.39370078740157483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4"/>
  <sheetViews>
    <sheetView topLeftCell="A225" zoomScaleNormal="100" zoomScaleSheetLayoutView="100" workbookViewId="0">
      <selection activeCell="J148" sqref="J148"/>
    </sheetView>
  </sheetViews>
  <sheetFormatPr defaultRowHeight="12.75"/>
  <cols>
    <col min="1" max="1" width="67.7109375" style="53" customWidth="1"/>
    <col min="2" max="2" width="5.42578125" style="4" customWidth="1"/>
    <col min="3" max="3" width="4.42578125" style="54" customWidth="1"/>
    <col min="4" max="4" width="3.7109375" style="54" customWidth="1"/>
    <col min="5" max="5" width="10" style="54" customWidth="1"/>
    <col min="6" max="6" width="4.85546875" style="54" customWidth="1"/>
    <col min="7" max="7" width="11.140625" style="55" customWidth="1"/>
  </cols>
  <sheetData>
    <row r="1" spans="1:8" ht="12.95" customHeight="1">
      <c r="A1" s="199" t="s">
        <v>192</v>
      </c>
      <c r="B1" s="199"/>
      <c r="C1" s="199"/>
      <c r="D1" s="199"/>
      <c r="E1" s="199"/>
      <c r="F1" s="199"/>
      <c r="G1" s="199"/>
      <c r="H1" s="1"/>
    </row>
    <row r="2" spans="1:8" ht="12.95" customHeight="1">
      <c r="A2" s="192" t="s">
        <v>0</v>
      </c>
      <c r="B2" s="192"/>
      <c r="C2" s="192"/>
      <c r="D2" s="192"/>
      <c r="E2" s="192"/>
      <c r="F2" s="192"/>
      <c r="G2" s="192"/>
      <c r="H2" s="1"/>
    </row>
    <row r="3" spans="1:8" ht="12.95" customHeight="1">
      <c r="A3" s="192" t="s">
        <v>288</v>
      </c>
      <c r="B3" s="192"/>
      <c r="C3" s="192"/>
      <c r="D3" s="192"/>
      <c r="E3" s="192"/>
      <c r="F3" s="192"/>
      <c r="G3" s="192"/>
      <c r="H3" s="1"/>
    </row>
    <row r="4" spans="1:8" ht="12.95" customHeight="1">
      <c r="A4" s="192" t="s">
        <v>289</v>
      </c>
      <c r="B4" s="192"/>
      <c r="C4" s="192"/>
      <c r="D4" s="192"/>
      <c r="E4" s="192"/>
      <c r="F4" s="192"/>
      <c r="G4" s="192"/>
      <c r="H4" s="1"/>
    </row>
    <row r="5" spans="1:8" ht="12.95" customHeight="1">
      <c r="A5" s="192" t="s">
        <v>290</v>
      </c>
      <c r="B5" s="192"/>
      <c r="C5" s="192"/>
      <c r="D5" s="192"/>
      <c r="E5" s="192"/>
      <c r="F5" s="192"/>
      <c r="G5" s="192"/>
      <c r="H5" s="1"/>
    </row>
    <row r="6" spans="1:8" ht="12.95" customHeight="1">
      <c r="A6" s="192" t="s">
        <v>291</v>
      </c>
      <c r="B6" s="192"/>
      <c r="C6" s="192"/>
      <c r="D6" s="192"/>
      <c r="E6" s="192"/>
      <c r="F6" s="192"/>
      <c r="G6" s="192"/>
      <c r="H6" s="1"/>
    </row>
    <row r="7" spans="1:8" ht="12.95" customHeight="1">
      <c r="A7" s="192" t="s">
        <v>155</v>
      </c>
      <c r="B7" s="192"/>
      <c r="C7" s="192"/>
      <c r="D7" s="192"/>
      <c r="E7" s="192"/>
      <c r="F7" s="192"/>
      <c r="G7" s="192"/>
      <c r="H7" s="1"/>
    </row>
    <row r="8" spans="1:8" ht="12.95" customHeight="1">
      <c r="A8" s="121"/>
      <c r="B8" s="121"/>
      <c r="C8" s="121"/>
      <c r="D8" s="121"/>
      <c r="E8" s="121"/>
      <c r="F8" s="121"/>
      <c r="G8" s="121"/>
      <c r="H8" s="1"/>
    </row>
    <row r="9" spans="1:8" ht="38.25" customHeight="1">
      <c r="A9" s="200" t="s">
        <v>153</v>
      </c>
      <c r="B9" s="200"/>
      <c r="C9" s="200"/>
      <c r="D9" s="200"/>
      <c r="E9" s="200"/>
      <c r="F9" s="200"/>
      <c r="G9" s="200"/>
      <c r="H9" s="2"/>
    </row>
    <row r="10" spans="1:8" ht="13.5" customHeight="1" thickBot="1">
      <c r="A10" s="3"/>
      <c r="C10" s="5"/>
      <c r="D10" s="5"/>
      <c r="E10" s="5"/>
      <c r="F10" s="5"/>
      <c r="G10" s="6" t="s">
        <v>1</v>
      </c>
    </row>
    <row r="11" spans="1:8" ht="14.25" thickTop="1" thickBot="1">
      <c r="A11" s="201" t="s">
        <v>2</v>
      </c>
      <c r="B11" s="203" t="s">
        <v>3</v>
      </c>
      <c r="C11" s="203"/>
      <c r="D11" s="203"/>
      <c r="E11" s="203"/>
      <c r="F11" s="203"/>
      <c r="G11" s="204" t="s">
        <v>4</v>
      </c>
    </row>
    <row r="12" spans="1:8" ht="86.25" thickBot="1">
      <c r="A12" s="202"/>
      <c r="B12" s="7" t="s">
        <v>5</v>
      </c>
      <c r="C12" s="7" t="s">
        <v>6</v>
      </c>
      <c r="D12" s="7" t="s">
        <v>7</v>
      </c>
      <c r="E12" s="7" t="s">
        <v>8</v>
      </c>
      <c r="F12" s="7" t="s">
        <v>9</v>
      </c>
      <c r="G12" s="205"/>
    </row>
    <row r="13" spans="1:8" ht="17.25" thickTop="1" thickBot="1">
      <c r="A13" s="122" t="s">
        <v>10</v>
      </c>
      <c r="B13" s="8" t="s">
        <v>11</v>
      </c>
      <c r="C13" s="8"/>
      <c r="D13" s="8"/>
      <c r="E13" s="8"/>
      <c r="F13" s="8"/>
      <c r="G13" s="9">
        <f>SUM(G14,G20)</f>
        <v>671.30000000000007</v>
      </c>
    </row>
    <row r="14" spans="1:8" ht="15.75" thickTop="1">
      <c r="A14" s="153" t="s">
        <v>12</v>
      </c>
      <c r="B14" s="83"/>
      <c r="C14" s="106" t="s">
        <v>13</v>
      </c>
      <c r="D14" s="10"/>
      <c r="E14" s="10"/>
      <c r="F14" s="10"/>
      <c r="G14" s="107">
        <f>SUM(G15)</f>
        <v>587.80000000000007</v>
      </c>
    </row>
    <row r="15" spans="1:8" ht="40.5">
      <c r="A15" s="126" t="s">
        <v>14</v>
      </c>
      <c r="B15" s="83"/>
      <c r="C15" s="11" t="s">
        <v>13</v>
      </c>
      <c r="D15" s="11" t="s">
        <v>15</v>
      </c>
      <c r="E15" s="211"/>
      <c r="F15" s="11"/>
      <c r="G15" s="12">
        <f>SUM(G16)</f>
        <v>587.80000000000007</v>
      </c>
    </row>
    <row r="16" spans="1:8" ht="63.75">
      <c r="A16" s="124" t="s">
        <v>132</v>
      </c>
      <c r="B16" s="83"/>
      <c r="C16" s="13" t="s">
        <v>13</v>
      </c>
      <c r="D16" s="13" t="s">
        <v>15</v>
      </c>
      <c r="E16" s="212" t="s">
        <v>100</v>
      </c>
      <c r="F16" s="13"/>
      <c r="G16" s="12">
        <f>SUM(G17:G19)</f>
        <v>587.80000000000007</v>
      </c>
    </row>
    <row r="17" spans="1:7" ht="38.25">
      <c r="A17" s="129" t="s">
        <v>88</v>
      </c>
      <c r="B17" s="83"/>
      <c r="C17" s="14" t="s">
        <v>13</v>
      </c>
      <c r="D17" s="14" t="s">
        <v>15</v>
      </c>
      <c r="E17" s="213" t="s">
        <v>100</v>
      </c>
      <c r="F17" s="14" t="s">
        <v>90</v>
      </c>
      <c r="G17" s="64">
        <v>430.5</v>
      </c>
    </row>
    <row r="18" spans="1:7" ht="15" customHeight="1">
      <c r="A18" s="129" t="s">
        <v>101</v>
      </c>
      <c r="B18" s="83"/>
      <c r="C18" s="14" t="s">
        <v>13</v>
      </c>
      <c r="D18" s="14" t="s">
        <v>15</v>
      </c>
      <c r="E18" s="213" t="s">
        <v>100</v>
      </c>
      <c r="F18" s="14" t="s">
        <v>91</v>
      </c>
      <c r="G18" s="64">
        <v>157.1</v>
      </c>
    </row>
    <row r="19" spans="1:7" ht="15" customHeight="1">
      <c r="A19" s="129" t="s">
        <v>89</v>
      </c>
      <c r="B19" s="37"/>
      <c r="C19" s="36" t="s">
        <v>13</v>
      </c>
      <c r="D19" s="36" t="s">
        <v>15</v>
      </c>
      <c r="E19" s="213" t="s">
        <v>100</v>
      </c>
      <c r="F19" s="14" t="s">
        <v>92</v>
      </c>
      <c r="G19" s="64">
        <v>0.2</v>
      </c>
    </row>
    <row r="20" spans="1:7" ht="15.75">
      <c r="A20" s="154" t="s">
        <v>85</v>
      </c>
      <c r="B20" s="37"/>
      <c r="C20" s="38" t="s">
        <v>15</v>
      </c>
      <c r="D20" s="14"/>
      <c r="E20" s="210"/>
      <c r="F20" s="14"/>
      <c r="G20" s="46">
        <f>SUM(G21)</f>
        <v>83.5</v>
      </c>
    </row>
    <row r="21" spans="1:7" ht="27">
      <c r="A21" s="126" t="s">
        <v>86</v>
      </c>
      <c r="B21" s="37"/>
      <c r="C21" s="11" t="s">
        <v>15</v>
      </c>
      <c r="D21" s="11" t="s">
        <v>64</v>
      </c>
      <c r="E21" s="210"/>
      <c r="F21" s="18"/>
      <c r="G21" s="16">
        <f>SUM(G22)</f>
        <v>83.5</v>
      </c>
    </row>
    <row r="22" spans="1:7" ht="64.5" customHeight="1">
      <c r="A22" s="132" t="s">
        <v>181</v>
      </c>
      <c r="B22" s="37"/>
      <c r="C22" s="13" t="s">
        <v>15</v>
      </c>
      <c r="D22" s="13" t="s">
        <v>64</v>
      </c>
      <c r="E22" s="212" t="s">
        <v>144</v>
      </c>
      <c r="F22" s="23"/>
      <c r="G22" s="16">
        <f>SUM(G23)</f>
        <v>83.5</v>
      </c>
    </row>
    <row r="23" spans="1:7" ht="39" thickBot="1">
      <c r="A23" s="155" t="s">
        <v>88</v>
      </c>
      <c r="B23" s="37"/>
      <c r="C23" s="111" t="s">
        <v>15</v>
      </c>
      <c r="D23" s="111" t="s">
        <v>64</v>
      </c>
      <c r="E23" s="214" t="s">
        <v>144</v>
      </c>
      <c r="F23" s="49" t="s">
        <v>90</v>
      </c>
      <c r="G23" s="113">
        <v>83.5</v>
      </c>
    </row>
    <row r="24" spans="1:7" ht="17.25" thickTop="1" thickBot="1">
      <c r="A24" s="122" t="s">
        <v>38</v>
      </c>
      <c r="B24" s="8" t="s">
        <v>39</v>
      </c>
      <c r="C24" s="32"/>
      <c r="D24" s="32"/>
      <c r="E24" s="215"/>
      <c r="F24" s="33"/>
      <c r="G24" s="34">
        <f>SUM(G25,G53,G57,G80,G91,G109,G123,G142,G152)</f>
        <v>54591.199999999997</v>
      </c>
    </row>
    <row r="25" spans="1:7" ht="15.75" thickTop="1">
      <c r="A25" s="153" t="s">
        <v>12</v>
      </c>
      <c r="B25" s="87"/>
      <c r="C25" s="106" t="s">
        <v>13</v>
      </c>
      <c r="D25" s="10"/>
      <c r="E25" s="216"/>
      <c r="F25" s="10"/>
      <c r="G25" s="70">
        <f>SUM(G26,G29,G38,G35)</f>
        <v>12809.599999999999</v>
      </c>
    </row>
    <row r="26" spans="1:7" ht="27">
      <c r="A26" s="127" t="s">
        <v>40</v>
      </c>
      <c r="B26" s="37"/>
      <c r="C26" s="26" t="s">
        <v>13</v>
      </c>
      <c r="D26" s="26" t="s">
        <v>27</v>
      </c>
      <c r="E26" s="212"/>
      <c r="F26" s="23"/>
      <c r="G26" s="27">
        <f>SUM(G27)</f>
        <v>814.4</v>
      </c>
    </row>
    <row r="27" spans="1:7" ht="56.25" customHeight="1">
      <c r="A27" s="124" t="s">
        <v>131</v>
      </c>
      <c r="B27" s="37"/>
      <c r="C27" s="23" t="s">
        <v>13</v>
      </c>
      <c r="D27" s="23" t="s">
        <v>27</v>
      </c>
      <c r="E27" s="212" t="s">
        <v>99</v>
      </c>
      <c r="F27" s="23"/>
      <c r="G27" s="27">
        <f>SUM(G28:G28)</f>
        <v>814.4</v>
      </c>
    </row>
    <row r="28" spans="1:7" ht="38.25">
      <c r="A28" s="129" t="s">
        <v>88</v>
      </c>
      <c r="B28" s="37"/>
      <c r="C28" s="14" t="s">
        <v>13</v>
      </c>
      <c r="D28" s="14" t="s">
        <v>27</v>
      </c>
      <c r="E28" s="213" t="s">
        <v>99</v>
      </c>
      <c r="F28" s="14" t="s">
        <v>90</v>
      </c>
      <c r="G28" s="65">
        <v>814.4</v>
      </c>
    </row>
    <row r="29" spans="1:7" ht="27">
      <c r="A29" s="127" t="s">
        <v>41</v>
      </c>
      <c r="B29" s="37"/>
      <c r="C29" s="26" t="s">
        <v>13</v>
      </c>
      <c r="D29" s="26" t="s">
        <v>19</v>
      </c>
      <c r="E29" s="217"/>
      <c r="F29" s="26"/>
      <c r="G29" s="27">
        <f>SUM(G30)</f>
        <v>11205.999999999998</v>
      </c>
    </row>
    <row r="30" spans="1:7" ht="63.75">
      <c r="A30" s="124" t="s">
        <v>132</v>
      </c>
      <c r="B30" s="37"/>
      <c r="C30" s="23" t="s">
        <v>13</v>
      </c>
      <c r="D30" s="23" t="s">
        <v>19</v>
      </c>
      <c r="E30" s="212" t="s">
        <v>100</v>
      </c>
      <c r="F30" s="23"/>
      <c r="G30" s="27">
        <f>SUM(G31:G34)</f>
        <v>11205.999999999998</v>
      </c>
    </row>
    <row r="31" spans="1:7" ht="40.5" customHeight="1">
      <c r="A31" s="129" t="s">
        <v>88</v>
      </c>
      <c r="B31" s="37"/>
      <c r="C31" s="14" t="s">
        <v>13</v>
      </c>
      <c r="D31" s="14" t="s">
        <v>19</v>
      </c>
      <c r="E31" s="213" t="s">
        <v>100</v>
      </c>
      <c r="F31" s="14" t="s">
        <v>90</v>
      </c>
      <c r="G31" s="65">
        <v>8273.6</v>
      </c>
    </row>
    <row r="32" spans="1:7" ht="15" customHeight="1">
      <c r="A32" s="129" t="s">
        <v>101</v>
      </c>
      <c r="B32" s="37"/>
      <c r="C32" s="14" t="s">
        <v>13</v>
      </c>
      <c r="D32" s="14" t="s">
        <v>19</v>
      </c>
      <c r="E32" s="213" t="s">
        <v>100</v>
      </c>
      <c r="F32" s="14" t="s">
        <v>91</v>
      </c>
      <c r="G32" s="65">
        <v>2623.2</v>
      </c>
    </row>
    <row r="33" spans="1:7" ht="15.75" customHeight="1">
      <c r="A33" s="129" t="s">
        <v>93</v>
      </c>
      <c r="B33" s="37"/>
      <c r="C33" s="14" t="s">
        <v>13</v>
      </c>
      <c r="D33" s="14" t="s">
        <v>19</v>
      </c>
      <c r="E33" s="213" t="s">
        <v>100</v>
      </c>
      <c r="F33" s="18" t="s">
        <v>94</v>
      </c>
      <c r="G33" s="65">
        <v>135.80000000000001</v>
      </c>
    </row>
    <row r="34" spans="1:7" ht="15.75" customHeight="1">
      <c r="A34" s="129" t="s">
        <v>89</v>
      </c>
      <c r="B34" s="37"/>
      <c r="C34" s="36" t="s">
        <v>13</v>
      </c>
      <c r="D34" s="36" t="s">
        <v>19</v>
      </c>
      <c r="E34" s="213" t="s">
        <v>100</v>
      </c>
      <c r="F34" s="14" t="s">
        <v>92</v>
      </c>
      <c r="G34" s="65">
        <v>173.4</v>
      </c>
    </row>
    <row r="35" spans="1:7" ht="15.75" customHeight="1">
      <c r="A35" s="128" t="s">
        <v>240</v>
      </c>
      <c r="B35" s="37"/>
      <c r="C35" s="119" t="s">
        <v>13</v>
      </c>
      <c r="D35" s="119" t="s">
        <v>24</v>
      </c>
      <c r="E35" s="213"/>
      <c r="F35" s="14"/>
      <c r="G35" s="12">
        <f>SUM(G36)</f>
        <v>500</v>
      </c>
    </row>
    <row r="36" spans="1:7" ht="39" customHeight="1">
      <c r="A36" s="129" t="s">
        <v>242</v>
      </c>
      <c r="B36" s="37"/>
      <c r="C36" s="48" t="s">
        <v>13</v>
      </c>
      <c r="D36" s="48" t="s">
        <v>24</v>
      </c>
      <c r="E36" s="218" t="s">
        <v>241</v>
      </c>
      <c r="F36" s="14"/>
      <c r="G36" s="12">
        <f>SUM(G37)</f>
        <v>500</v>
      </c>
    </row>
    <row r="37" spans="1:7" ht="16.5" customHeight="1">
      <c r="A37" s="129" t="s">
        <v>101</v>
      </c>
      <c r="B37" s="37"/>
      <c r="C37" s="36" t="s">
        <v>13</v>
      </c>
      <c r="D37" s="36" t="s">
        <v>24</v>
      </c>
      <c r="E37" s="213" t="s">
        <v>241</v>
      </c>
      <c r="F37" s="14" t="s">
        <v>91</v>
      </c>
      <c r="G37" s="65">
        <v>500</v>
      </c>
    </row>
    <row r="38" spans="1:7" ht="15">
      <c r="A38" s="127" t="s">
        <v>16</v>
      </c>
      <c r="B38" s="37"/>
      <c r="C38" s="11" t="s">
        <v>13</v>
      </c>
      <c r="D38" s="11" t="s">
        <v>17</v>
      </c>
      <c r="E38" s="209"/>
      <c r="F38" s="26"/>
      <c r="G38" s="12">
        <f>SUM(G39,G41,G43,G45,G48,G51)</f>
        <v>289.2</v>
      </c>
    </row>
    <row r="39" spans="1:7" ht="65.25" customHeight="1">
      <c r="A39" s="132" t="s">
        <v>214</v>
      </c>
      <c r="B39" s="37"/>
      <c r="C39" s="13" t="s">
        <v>13</v>
      </c>
      <c r="D39" s="13" t="s">
        <v>17</v>
      </c>
      <c r="E39" s="212" t="s">
        <v>212</v>
      </c>
      <c r="F39" s="23"/>
      <c r="G39" s="12">
        <f>SUM(G40)</f>
        <v>8.1999999999999993</v>
      </c>
    </row>
    <row r="40" spans="1:7" ht="15" customHeight="1">
      <c r="A40" s="129" t="s">
        <v>101</v>
      </c>
      <c r="B40" s="37"/>
      <c r="C40" s="14" t="s">
        <v>13</v>
      </c>
      <c r="D40" s="14" t="s">
        <v>17</v>
      </c>
      <c r="E40" s="210" t="s">
        <v>193</v>
      </c>
      <c r="F40" s="18" t="s">
        <v>91</v>
      </c>
      <c r="G40" s="65">
        <v>8.1999999999999993</v>
      </c>
    </row>
    <row r="41" spans="1:7" ht="90.75" customHeight="1">
      <c r="A41" s="132" t="s">
        <v>190</v>
      </c>
      <c r="B41" s="37"/>
      <c r="C41" s="13" t="s">
        <v>13</v>
      </c>
      <c r="D41" s="13" t="s">
        <v>17</v>
      </c>
      <c r="E41" s="212" t="s">
        <v>199</v>
      </c>
      <c r="F41" s="23"/>
      <c r="G41" s="12">
        <f>SUM(G42)</f>
        <v>1</v>
      </c>
    </row>
    <row r="42" spans="1:7" ht="15" customHeight="1">
      <c r="A42" s="129" t="s">
        <v>101</v>
      </c>
      <c r="B42" s="37"/>
      <c r="C42" s="14" t="s">
        <v>13</v>
      </c>
      <c r="D42" s="14" t="s">
        <v>17</v>
      </c>
      <c r="E42" s="210" t="s">
        <v>199</v>
      </c>
      <c r="F42" s="14" t="s">
        <v>91</v>
      </c>
      <c r="G42" s="65">
        <v>1</v>
      </c>
    </row>
    <row r="43" spans="1:7" ht="53.25" customHeight="1">
      <c r="A43" s="132" t="s">
        <v>186</v>
      </c>
      <c r="B43" s="37"/>
      <c r="C43" s="13" t="s">
        <v>13</v>
      </c>
      <c r="D43" s="13" t="s">
        <v>17</v>
      </c>
      <c r="E43" s="212" t="s">
        <v>200</v>
      </c>
      <c r="F43" s="23"/>
      <c r="G43" s="27">
        <f>SUM(G44)</f>
        <v>1</v>
      </c>
    </row>
    <row r="44" spans="1:7" ht="38.25">
      <c r="A44" s="129" t="s">
        <v>88</v>
      </c>
      <c r="B44" s="37"/>
      <c r="C44" s="14" t="s">
        <v>13</v>
      </c>
      <c r="D44" s="14" t="s">
        <v>17</v>
      </c>
      <c r="E44" s="210" t="s">
        <v>200</v>
      </c>
      <c r="F44" s="14" t="s">
        <v>90</v>
      </c>
      <c r="G44" s="65">
        <v>1</v>
      </c>
    </row>
    <row r="45" spans="1:7" ht="54" customHeight="1">
      <c r="A45" s="132" t="s">
        <v>102</v>
      </c>
      <c r="B45" s="37"/>
      <c r="C45" s="14" t="s">
        <v>13</v>
      </c>
      <c r="D45" s="14" t="s">
        <v>17</v>
      </c>
      <c r="E45" s="212" t="s">
        <v>201</v>
      </c>
      <c r="F45" s="23"/>
      <c r="G45" s="12">
        <f>SUM(G46:G47)</f>
        <v>232</v>
      </c>
    </row>
    <row r="46" spans="1:7" ht="38.25">
      <c r="A46" s="129" t="s">
        <v>88</v>
      </c>
      <c r="B46" s="37"/>
      <c r="C46" s="14" t="s">
        <v>13</v>
      </c>
      <c r="D46" s="14" t="s">
        <v>17</v>
      </c>
      <c r="E46" s="210" t="s">
        <v>201</v>
      </c>
      <c r="F46" s="14" t="s">
        <v>90</v>
      </c>
      <c r="G46" s="65">
        <v>196.6</v>
      </c>
    </row>
    <row r="47" spans="1:7" ht="15.75" customHeight="1">
      <c r="A47" s="129" t="s">
        <v>101</v>
      </c>
      <c r="B47" s="37"/>
      <c r="C47" s="13" t="s">
        <v>13</v>
      </c>
      <c r="D47" s="13" t="s">
        <v>17</v>
      </c>
      <c r="E47" s="210" t="s">
        <v>201</v>
      </c>
      <c r="F47" s="14" t="s">
        <v>91</v>
      </c>
      <c r="G47" s="101">
        <v>35.4</v>
      </c>
    </row>
    <row r="48" spans="1:7" ht="63.75">
      <c r="A48" s="132" t="s">
        <v>184</v>
      </c>
      <c r="B48" s="37"/>
      <c r="C48" s="14" t="s">
        <v>13</v>
      </c>
      <c r="D48" s="14" t="s">
        <v>17</v>
      </c>
      <c r="E48" s="212" t="s">
        <v>202</v>
      </c>
      <c r="F48" s="23"/>
      <c r="G48" s="12">
        <f>SUM(G49:G50)</f>
        <v>37</v>
      </c>
    </row>
    <row r="49" spans="1:7" ht="38.25">
      <c r="A49" s="129" t="s">
        <v>88</v>
      </c>
      <c r="B49" s="37"/>
      <c r="C49" s="13" t="s">
        <v>13</v>
      </c>
      <c r="D49" s="13" t="s">
        <v>17</v>
      </c>
      <c r="E49" s="210" t="s">
        <v>202</v>
      </c>
      <c r="F49" s="18" t="s">
        <v>90</v>
      </c>
      <c r="G49" s="65">
        <v>17</v>
      </c>
    </row>
    <row r="50" spans="1:7" ht="14.25" customHeight="1">
      <c r="A50" s="129" t="s">
        <v>101</v>
      </c>
      <c r="B50" s="37"/>
      <c r="C50" s="14" t="s">
        <v>13</v>
      </c>
      <c r="D50" s="14" t="s">
        <v>17</v>
      </c>
      <c r="E50" s="210" t="s">
        <v>202</v>
      </c>
      <c r="F50" s="14" t="s">
        <v>91</v>
      </c>
      <c r="G50" s="65">
        <v>20</v>
      </c>
    </row>
    <row r="51" spans="1:7" ht="65.25" customHeight="1">
      <c r="A51" s="132" t="s">
        <v>183</v>
      </c>
      <c r="B51" s="37"/>
      <c r="C51" s="13" t="s">
        <v>13</v>
      </c>
      <c r="D51" s="13" t="s">
        <v>17</v>
      </c>
      <c r="E51" s="212" t="s">
        <v>203</v>
      </c>
      <c r="F51" s="23"/>
      <c r="G51" s="12">
        <f>SUM(G52:G52)</f>
        <v>10</v>
      </c>
    </row>
    <row r="52" spans="1:7" ht="15" customHeight="1">
      <c r="A52" s="129" t="s">
        <v>101</v>
      </c>
      <c r="B52" s="37"/>
      <c r="C52" s="14" t="s">
        <v>13</v>
      </c>
      <c r="D52" s="14" t="s">
        <v>17</v>
      </c>
      <c r="E52" s="210" t="s">
        <v>203</v>
      </c>
      <c r="F52" s="14" t="s">
        <v>91</v>
      </c>
      <c r="G52" s="65">
        <v>10</v>
      </c>
    </row>
    <row r="53" spans="1:7" ht="15.75">
      <c r="A53" s="154" t="s">
        <v>85</v>
      </c>
      <c r="B53" s="37"/>
      <c r="C53" s="38" t="s">
        <v>15</v>
      </c>
      <c r="D53" s="14"/>
      <c r="E53" s="210"/>
      <c r="F53" s="14"/>
      <c r="G53" s="46">
        <f>SUM(G54)</f>
        <v>1505.1</v>
      </c>
    </row>
    <row r="54" spans="1:7" ht="27">
      <c r="A54" s="126" t="s">
        <v>86</v>
      </c>
      <c r="B54" s="37"/>
      <c r="C54" s="11" t="s">
        <v>15</v>
      </c>
      <c r="D54" s="11" t="s">
        <v>64</v>
      </c>
      <c r="E54" s="210"/>
      <c r="F54" s="18"/>
      <c r="G54" s="16">
        <f>SUM(G55)</f>
        <v>1505.1</v>
      </c>
    </row>
    <row r="55" spans="1:7" ht="66.75" customHeight="1">
      <c r="A55" s="132" t="s">
        <v>181</v>
      </c>
      <c r="B55" s="37"/>
      <c r="C55" s="13" t="s">
        <v>15</v>
      </c>
      <c r="D55" s="13" t="s">
        <v>64</v>
      </c>
      <c r="E55" s="212" t="s">
        <v>144</v>
      </c>
      <c r="F55" s="23"/>
      <c r="G55" s="16">
        <f>SUM(G56)</f>
        <v>1505.1</v>
      </c>
    </row>
    <row r="56" spans="1:7" ht="38.25">
      <c r="A56" s="129" t="s">
        <v>88</v>
      </c>
      <c r="B56" s="37"/>
      <c r="C56" s="14" t="s">
        <v>15</v>
      </c>
      <c r="D56" s="14" t="s">
        <v>64</v>
      </c>
      <c r="E56" s="210" t="s">
        <v>144</v>
      </c>
      <c r="F56" s="18" t="s">
        <v>90</v>
      </c>
      <c r="G56" s="68">
        <v>1505.1</v>
      </c>
    </row>
    <row r="57" spans="1:7" ht="15.75">
      <c r="A57" s="156" t="s">
        <v>18</v>
      </c>
      <c r="B57" s="37"/>
      <c r="C57" s="38" t="s">
        <v>19</v>
      </c>
      <c r="D57" s="13"/>
      <c r="E57" s="219"/>
      <c r="F57" s="39"/>
      <c r="G57" s="27">
        <f>SUM(G58,G61,G68,G77)</f>
        <v>21232.5</v>
      </c>
    </row>
    <row r="58" spans="1:7" ht="15">
      <c r="A58" s="157" t="s">
        <v>20</v>
      </c>
      <c r="B58" s="37"/>
      <c r="C58" s="11" t="s">
        <v>19</v>
      </c>
      <c r="D58" s="11" t="s">
        <v>13</v>
      </c>
      <c r="E58" s="219"/>
      <c r="F58" s="39"/>
      <c r="G58" s="27">
        <f>SUM(G59)</f>
        <v>32</v>
      </c>
    </row>
    <row r="59" spans="1:7" ht="51.75" customHeight="1">
      <c r="A59" s="134" t="s">
        <v>256</v>
      </c>
      <c r="B59" s="37"/>
      <c r="C59" s="13" t="s">
        <v>19</v>
      </c>
      <c r="D59" s="13" t="s">
        <v>13</v>
      </c>
      <c r="E59" s="212" t="s">
        <v>255</v>
      </c>
      <c r="F59" s="23"/>
      <c r="G59" s="27">
        <f>SUM(G60)</f>
        <v>32</v>
      </c>
    </row>
    <row r="60" spans="1:7" ht="15" customHeight="1">
      <c r="A60" s="129" t="s">
        <v>101</v>
      </c>
      <c r="B60" s="37"/>
      <c r="C60" s="14" t="s">
        <v>19</v>
      </c>
      <c r="D60" s="14" t="s">
        <v>13</v>
      </c>
      <c r="E60" s="210" t="s">
        <v>255</v>
      </c>
      <c r="F60" s="18" t="s">
        <v>91</v>
      </c>
      <c r="G60" s="64">
        <v>32</v>
      </c>
    </row>
    <row r="61" spans="1:7" ht="15">
      <c r="A61" s="127" t="s">
        <v>21</v>
      </c>
      <c r="B61" s="37"/>
      <c r="C61" s="11" t="s">
        <v>19</v>
      </c>
      <c r="D61" s="11" t="s">
        <v>22</v>
      </c>
      <c r="E61" s="209"/>
      <c r="F61" s="26"/>
      <c r="G61" s="27">
        <f>SUM(G62,G64,G66)</f>
        <v>2643</v>
      </c>
    </row>
    <row r="62" spans="1:7" ht="52.5" customHeight="1">
      <c r="A62" s="142" t="s">
        <v>180</v>
      </c>
      <c r="B62" s="37"/>
      <c r="C62" s="13" t="s">
        <v>19</v>
      </c>
      <c r="D62" s="13" t="s">
        <v>22</v>
      </c>
      <c r="E62" s="212" t="s">
        <v>204</v>
      </c>
      <c r="F62" s="23"/>
      <c r="G62" s="27">
        <f>SUM(G63)</f>
        <v>100</v>
      </c>
    </row>
    <row r="63" spans="1:7" ht="14.25" customHeight="1">
      <c r="A63" s="129" t="s">
        <v>89</v>
      </c>
      <c r="B63" s="37"/>
      <c r="C63" s="18" t="s">
        <v>19</v>
      </c>
      <c r="D63" s="18" t="s">
        <v>22</v>
      </c>
      <c r="E63" s="210" t="s">
        <v>204</v>
      </c>
      <c r="F63" s="18" t="s">
        <v>92</v>
      </c>
      <c r="G63" s="64">
        <v>100</v>
      </c>
    </row>
    <row r="64" spans="1:7" ht="63.75">
      <c r="A64" s="132" t="s">
        <v>250</v>
      </c>
      <c r="B64" s="37"/>
      <c r="C64" s="13" t="s">
        <v>19</v>
      </c>
      <c r="D64" s="13" t="s">
        <v>22</v>
      </c>
      <c r="E64" s="212" t="s">
        <v>205</v>
      </c>
      <c r="F64" s="23"/>
      <c r="G64" s="27">
        <f>SUM(G65)</f>
        <v>322</v>
      </c>
    </row>
    <row r="65" spans="1:7" ht="15.75" customHeight="1">
      <c r="A65" s="129" t="s">
        <v>101</v>
      </c>
      <c r="B65" s="84"/>
      <c r="C65" s="105" t="s">
        <v>19</v>
      </c>
      <c r="D65" s="105" t="s">
        <v>22</v>
      </c>
      <c r="E65" s="220" t="s">
        <v>205</v>
      </c>
      <c r="F65" s="18" t="s">
        <v>91</v>
      </c>
      <c r="G65" s="64">
        <v>322</v>
      </c>
    </row>
    <row r="66" spans="1:7" ht="54" customHeight="1">
      <c r="A66" s="132" t="s">
        <v>179</v>
      </c>
      <c r="B66" s="84"/>
      <c r="C66" s="13" t="s">
        <v>19</v>
      </c>
      <c r="D66" s="13" t="s">
        <v>22</v>
      </c>
      <c r="E66" s="212" t="s">
        <v>206</v>
      </c>
      <c r="F66" s="23"/>
      <c r="G66" s="27">
        <f>SUM(G67)</f>
        <v>2221</v>
      </c>
    </row>
    <row r="67" spans="1:7" ht="15" customHeight="1">
      <c r="A67" s="129" t="s">
        <v>89</v>
      </c>
      <c r="B67" s="37"/>
      <c r="C67" s="14" t="s">
        <v>19</v>
      </c>
      <c r="D67" s="14" t="s">
        <v>22</v>
      </c>
      <c r="E67" s="220" t="s">
        <v>206</v>
      </c>
      <c r="F67" s="18" t="s">
        <v>92</v>
      </c>
      <c r="G67" s="64">
        <v>2221</v>
      </c>
    </row>
    <row r="68" spans="1:7" ht="15">
      <c r="A68" s="158" t="s">
        <v>42</v>
      </c>
      <c r="B68" s="37"/>
      <c r="C68" s="11" t="s">
        <v>19</v>
      </c>
      <c r="D68" s="11" t="s">
        <v>31</v>
      </c>
      <c r="E68" s="209"/>
      <c r="F68" s="26"/>
      <c r="G68" s="27">
        <f>SUM(G69,G71,G73,G75)</f>
        <v>18051.5</v>
      </c>
    </row>
    <row r="69" spans="1:7" ht="63.75">
      <c r="A69" s="132" t="s">
        <v>213</v>
      </c>
      <c r="B69" s="37"/>
      <c r="C69" s="13" t="s">
        <v>19</v>
      </c>
      <c r="D69" s="13" t="s">
        <v>31</v>
      </c>
      <c r="E69" s="212" t="s">
        <v>198</v>
      </c>
      <c r="F69" s="23"/>
      <c r="G69" s="12">
        <f>SUM(G70)</f>
        <v>114.5</v>
      </c>
    </row>
    <row r="70" spans="1:7" ht="15.75" customHeight="1">
      <c r="A70" s="129" t="s">
        <v>101</v>
      </c>
      <c r="B70" s="37"/>
      <c r="C70" s="14" t="s">
        <v>19</v>
      </c>
      <c r="D70" s="14" t="s">
        <v>31</v>
      </c>
      <c r="E70" s="210" t="s">
        <v>198</v>
      </c>
      <c r="F70" s="18" t="s">
        <v>91</v>
      </c>
      <c r="G70" s="65">
        <v>114.5</v>
      </c>
    </row>
    <row r="71" spans="1:7" ht="116.25" customHeight="1">
      <c r="A71" s="132" t="s">
        <v>178</v>
      </c>
      <c r="B71" s="37"/>
      <c r="C71" s="13" t="s">
        <v>19</v>
      </c>
      <c r="D71" s="13" t="s">
        <v>31</v>
      </c>
      <c r="E71" s="212" t="s">
        <v>207</v>
      </c>
      <c r="F71" s="26"/>
      <c r="G71" s="27">
        <f>SUM(G72)</f>
        <v>1924</v>
      </c>
    </row>
    <row r="72" spans="1:7" ht="15.75" customHeight="1">
      <c r="A72" s="125" t="s">
        <v>101</v>
      </c>
      <c r="B72" s="37"/>
      <c r="C72" s="14" t="s">
        <v>19</v>
      </c>
      <c r="D72" s="14" t="s">
        <v>31</v>
      </c>
      <c r="E72" s="210" t="s">
        <v>207</v>
      </c>
      <c r="F72" s="18" t="s">
        <v>91</v>
      </c>
      <c r="G72" s="64">
        <v>1924</v>
      </c>
    </row>
    <row r="73" spans="1:7" ht="55.5" customHeight="1">
      <c r="A73" s="146" t="s">
        <v>177</v>
      </c>
      <c r="B73" s="37"/>
      <c r="C73" s="13" t="s">
        <v>19</v>
      </c>
      <c r="D73" s="13" t="s">
        <v>31</v>
      </c>
      <c r="E73" s="212" t="s">
        <v>208</v>
      </c>
      <c r="F73" s="23"/>
      <c r="G73" s="27">
        <f>SUM(G74)</f>
        <v>4566</v>
      </c>
    </row>
    <row r="74" spans="1:7" ht="15.75" customHeight="1">
      <c r="A74" s="129" t="s">
        <v>101</v>
      </c>
      <c r="B74" s="37"/>
      <c r="C74" s="14" t="s">
        <v>19</v>
      </c>
      <c r="D74" s="14" t="s">
        <v>31</v>
      </c>
      <c r="E74" s="210" t="s">
        <v>208</v>
      </c>
      <c r="F74" s="18" t="s">
        <v>91</v>
      </c>
      <c r="G74" s="64">
        <v>4566</v>
      </c>
    </row>
    <row r="75" spans="1:7" ht="65.25" customHeight="1">
      <c r="A75" s="132" t="s">
        <v>104</v>
      </c>
      <c r="B75" s="37"/>
      <c r="C75" s="13" t="s">
        <v>19</v>
      </c>
      <c r="D75" s="13" t="s">
        <v>31</v>
      </c>
      <c r="E75" s="212" t="s">
        <v>209</v>
      </c>
      <c r="F75" s="23"/>
      <c r="G75" s="27">
        <f>SUM(G76)</f>
        <v>11447</v>
      </c>
    </row>
    <row r="76" spans="1:7" ht="15" customHeight="1">
      <c r="A76" s="129" t="s">
        <v>101</v>
      </c>
      <c r="B76" s="37"/>
      <c r="C76" s="14" t="s">
        <v>19</v>
      </c>
      <c r="D76" s="14" t="s">
        <v>31</v>
      </c>
      <c r="E76" s="210" t="s">
        <v>209</v>
      </c>
      <c r="F76" s="18" t="s">
        <v>91</v>
      </c>
      <c r="G76" s="64">
        <v>11447</v>
      </c>
    </row>
    <row r="77" spans="1:7" ht="15">
      <c r="A77" s="127" t="s">
        <v>68</v>
      </c>
      <c r="B77" s="37"/>
      <c r="C77" s="11" t="s">
        <v>19</v>
      </c>
      <c r="D77" s="11" t="s">
        <v>52</v>
      </c>
      <c r="E77" s="209"/>
      <c r="F77" s="26"/>
      <c r="G77" s="27">
        <f>SUM(G78)</f>
        <v>506</v>
      </c>
    </row>
    <row r="78" spans="1:7" ht="63.75">
      <c r="A78" s="132" t="s">
        <v>174</v>
      </c>
      <c r="B78" s="37"/>
      <c r="C78" s="23" t="s">
        <v>19</v>
      </c>
      <c r="D78" s="23" t="s">
        <v>52</v>
      </c>
      <c r="E78" s="212" t="s">
        <v>210</v>
      </c>
      <c r="F78" s="18"/>
      <c r="G78" s="27">
        <f>SUM(G79)</f>
        <v>506</v>
      </c>
    </row>
    <row r="79" spans="1:7" ht="16.5" customHeight="1">
      <c r="A79" s="129" t="s">
        <v>101</v>
      </c>
      <c r="B79" s="37"/>
      <c r="C79" s="18" t="s">
        <v>19</v>
      </c>
      <c r="D79" s="18" t="s">
        <v>52</v>
      </c>
      <c r="E79" s="210" t="s">
        <v>210</v>
      </c>
      <c r="F79" s="18" t="s">
        <v>91</v>
      </c>
      <c r="G79" s="64">
        <v>506</v>
      </c>
    </row>
    <row r="80" spans="1:7" ht="15">
      <c r="A80" s="156" t="s">
        <v>43</v>
      </c>
      <c r="B80" s="37"/>
      <c r="C80" s="40" t="s">
        <v>44</v>
      </c>
      <c r="D80" s="13"/>
      <c r="E80" s="221"/>
      <c r="F80" s="29"/>
      <c r="G80" s="27">
        <f>SUM(G81,G84)</f>
        <v>1830.3</v>
      </c>
    </row>
    <row r="81" spans="1:7" ht="15">
      <c r="A81" s="127" t="s">
        <v>45</v>
      </c>
      <c r="B81" s="37"/>
      <c r="C81" s="11" t="s">
        <v>44</v>
      </c>
      <c r="D81" s="11" t="s">
        <v>13</v>
      </c>
      <c r="E81" s="209"/>
      <c r="F81" s="26"/>
      <c r="G81" s="27">
        <f>SUM(G82)</f>
        <v>771</v>
      </c>
    </row>
    <row r="82" spans="1:7" ht="51.75" customHeight="1">
      <c r="A82" s="142" t="s">
        <v>136</v>
      </c>
      <c r="B82" s="37"/>
      <c r="C82" s="13" t="s">
        <v>44</v>
      </c>
      <c r="D82" s="13" t="s">
        <v>13</v>
      </c>
      <c r="E82" s="212" t="s">
        <v>211</v>
      </c>
      <c r="F82" s="23"/>
      <c r="G82" s="27">
        <f>SUM(G83)</f>
        <v>771</v>
      </c>
    </row>
    <row r="83" spans="1:7" ht="14.25" customHeight="1">
      <c r="A83" s="129" t="s">
        <v>101</v>
      </c>
      <c r="B83" s="37"/>
      <c r="C83" s="18" t="s">
        <v>44</v>
      </c>
      <c r="D83" s="18" t="s">
        <v>13</v>
      </c>
      <c r="E83" s="210" t="s">
        <v>211</v>
      </c>
      <c r="F83" s="18" t="s">
        <v>91</v>
      </c>
      <c r="G83" s="64">
        <v>771</v>
      </c>
    </row>
    <row r="84" spans="1:7" ht="15">
      <c r="A84" s="130" t="s">
        <v>56</v>
      </c>
      <c r="B84" s="37"/>
      <c r="C84" s="26" t="s">
        <v>44</v>
      </c>
      <c r="D84" s="26" t="s">
        <v>27</v>
      </c>
      <c r="E84" s="210"/>
      <c r="F84" s="18"/>
      <c r="G84" s="27">
        <f>SUM(G85,G87,G89)</f>
        <v>1059.3</v>
      </c>
    </row>
    <row r="85" spans="1:7" ht="63.75">
      <c r="A85" s="145" t="s">
        <v>170</v>
      </c>
      <c r="B85" s="37"/>
      <c r="C85" s="23" t="s">
        <v>44</v>
      </c>
      <c r="D85" s="23" t="s">
        <v>27</v>
      </c>
      <c r="E85" s="212" t="s">
        <v>158</v>
      </c>
      <c r="F85" s="18"/>
      <c r="G85" s="27">
        <f>SUM(G86)</f>
        <v>620</v>
      </c>
    </row>
    <row r="86" spans="1:7" ht="15.75" customHeight="1">
      <c r="A86" s="129" t="s">
        <v>89</v>
      </c>
      <c r="B86" s="37"/>
      <c r="C86" s="18" t="s">
        <v>44</v>
      </c>
      <c r="D86" s="18" t="s">
        <v>27</v>
      </c>
      <c r="E86" s="210" t="s">
        <v>158</v>
      </c>
      <c r="F86" s="18" t="s">
        <v>92</v>
      </c>
      <c r="G86" s="64">
        <v>620</v>
      </c>
    </row>
    <row r="87" spans="1:7" ht="52.5" customHeight="1">
      <c r="A87" s="142" t="s">
        <v>254</v>
      </c>
      <c r="B87" s="37"/>
      <c r="C87" s="13" t="s">
        <v>44</v>
      </c>
      <c r="D87" s="13" t="s">
        <v>27</v>
      </c>
      <c r="E87" s="212" t="s">
        <v>215</v>
      </c>
      <c r="F87" s="18"/>
      <c r="G87" s="27">
        <f>SUM(G88)</f>
        <v>250</v>
      </c>
    </row>
    <row r="88" spans="1:7" ht="14.25" customHeight="1">
      <c r="A88" s="129" t="s">
        <v>89</v>
      </c>
      <c r="B88" s="37"/>
      <c r="C88" s="18" t="s">
        <v>44</v>
      </c>
      <c r="D88" s="18" t="s">
        <v>27</v>
      </c>
      <c r="E88" s="210" t="s">
        <v>215</v>
      </c>
      <c r="F88" s="18" t="s">
        <v>92</v>
      </c>
      <c r="G88" s="64">
        <v>250</v>
      </c>
    </row>
    <row r="89" spans="1:7" ht="61.5" customHeight="1">
      <c r="A89" s="135" t="s">
        <v>282</v>
      </c>
      <c r="B89" s="37"/>
      <c r="C89" s="23" t="s">
        <v>44</v>
      </c>
      <c r="D89" s="23" t="s">
        <v>27</v>
      </c>
      <c r="E89" s="212" t="s">
        <v>249</v>
      </c>
      <c r="F89" s="18"/>
      <c r="G89" s="27">
        <f>SUM(G90)</f>
        <v>189.3</v>
      </c>
    </row>
    <row r="90" spans="1:7" ht="15" customHeight="1">
      <c r="A90" s="129" t="s">
        <v>101</v>
      </c>
      <c r="B90" s="37"/>
      <c r="C90" s="18" t="s">
        <v>44</v>
      </c>
      <c r="D90" s="18" t="s">
        <v>27</v>
      </c>
      <c r="E90" s="210" t="s">
        <v>249</v>
      </c>
      <c r="F90" s="18" t="s">
        <v>91</v>
      </c>
      <c r="G90" s="64">
        <v>189.3</v>
      </c>
    </row>
    <row r="91" spans="1:7" ht="14.25">
      <c r="A91" s="156" t="s">
        <v>23</v>
      </c>
      <c r="B91" s="83"/>
      <c r="C91" s="40" t="s">
        <v>24</v>
      </c>
      <c r="D91" s="40"/>
      <c r="E91" s="219"/>
      <c r="F91" s="39"/>
      <c r="G91" s="12">
        <f>SUM(G92,G99,G104)</f>
        <v>3397.4</v>
      </c>
    </row>
    <row r="92" spans="1:7" ht="15">
      <c r="A92" s="127" t="s">
        <v>26</v>
      </c>
      <c r="B92" s="83"/>
      <c r="C92" s="25" t="s">
        <v>24</v>
      </c>
      <c r="D92" s="25" t="s">
        <v>27</v>
      </c>
      <c r="E92" s="222"/>
      <c r="F92" s="25"/>
      <c r="G92" s="12">
        <f>SUM(G93,G97,G95)</f>
        <v>2643.6</v>
      </c>
    </row>
    <row r="93" spans="1:7" ht="63.75">
      <c r="A93" s="132" t="s">
        <v>126</v>
      </c>
      <c r="B93" s="83"/>
      <c r="C93" s="13" t="s">
        <v>24</v>
      </c>
      <c r="D93" s="13" t="s">
        <v>27</v>
      </c>
      <c r="E93" s="212" t="s">
        <v>112</v>
      </c>
      <c r="F93" s="23"/>
      <c r="G93" s="12">
        <f>SUM(G94:G94)</f>
        <v>2339.6</v>
      </c>
    </row>
    <row r="94" spans="1:7" ht="27" customHeight="1">
      <c r="A94" s="129" t="s">
        <v>103</v>
      </c>
      <c r="B94" s="83"/>
      <c r="C94" s="14" t="s">
        <v>24</v>
      </c>
      <c r="D94" s="14" t="s">
        <v>27</v>
      </c>
      <c r="E94" s="210" t="s">
        <v>112</v>
      </c>
      <c r="F94" s="18" t="s">
        <v>95</v>
      </c>
      <c r="G94" s="65">
        <v>2339.6</v>
      </c>
    </row>
    <row r="95" spans="1:7" ht="102">
      <c r="A95" s="132" t="s">
        <v>130</v>
      </c>
      <c r="B95" s="83"/>
      <c r="C95" s="13" t="s">
        <v>24</v>
      </c>
      <c r="D95" s="13" t="s">
        <v>27</v>
      </c>
      <c r="E95" s="212" t="s">
        <v>122</v>
      </c>
      <c r="F95" s="18"/>
      <c r="G95" s="12">
        <f>SUM(G96)</f>
        <v>244</v>
      </c>
    </row>
    <row r="96" spans="1:7" ht="15.75" customHeight="1">
      <c r="A96" s="129" t="s">
        <v>101</v>
      </c>
      <c r="B96" s="83"/>
      <c r="C96" s="14" t="s">
        <v>24</v>
      </c>
      <c r="D96" s="14" t="s">
        <v>27</v>
      </c>
      <c r="E96" s="210" t="s">
        <v>122</v>
      </c>
      <c r="F96" s="18" t="s">
        <v>91</v>
      </c>
      <c r="G96" s="65">
        <v>244</v>
      </c>
    </row>
    <row r="97" spans="1:7" ht="63.75">
      <c r="A97" s="132" t="s">
        <v>134</v>
      </c>
      <c r="B97" s="83"/>
      <c r="C97" s="13" t="s">
        <v>24</v>
      </c>
      <c r="D97" s="13" t="s">
        <v>27</v>
      </c>
      <c r="E97" s="212" t="s">
        <v>127</v>
      </c>
      <c r="F97" s="23"/>
      <c r="G97" s="12">
        <f>SUM(G98)</f>
        <v>60</v>
      </c>
    </row>
    <row r="98" spans="1:7" ht="27" customHeight="1">
      <c r="A98" s="129" t="s">
        <v>103</v>
      </c>
      <c r="B98" s="83"/>
      <c r="C98" s="14" t="s">
        <v>24</v>
      </c>
      <c r="D98" s="14" t="s">
        <v>27</v>
      </c>
      <c r="E98" s="210" t="s">
        <v>127</v>
      </c>
      <c r="F98" s="18" t="s">
        <v>95</v>
      </c>
      <c r="G98" s="65">
        <v>60</v>
      </c>
    </row>
    <row r="99" spans="1:7" ht="15">
      <c r="A99" s="127" t="s">
        <v>29</v>
      </c>
      <c r="B99" s="37"/>
      <c r="C99" s="26" t="s">
        <v>24</v>
      </c>
      <c r="D99" s="26" t="s">
        <v>24</v>
      </c>
      <c r="E99" s="209"/>
      <c r="F99" s="26"/>
      <c r="G99" s="27">
        <f>SUM(G100,G102)</f>
        <v>286.3</v>
      </c>
    </row>
    <row r="100" spans="1:7" ht="63.75">
      <c r="A100" s="132" t="s">
        <v>139</v>
      </c>
      <c r="B100" s="37"/>
      <c r="C100" s="23" t="s">
        <v>24</v>
      </c>
      <c r="D100" s="23" t="s">
        <v>24</v>
      </c>
      <c r="E100" s="212" t="s">
        <v>137</v>
      </c>
      <c r="F100" s="23"/>
      <c r="G100" s="27">
        <f>SUM(G101:G101)</f>
        <v>249.3</v>
      </c>
    </row>
    <row r="101" spans="1:7" ht="27.75" customHeight="1">
      <c r="A101" s="129" t="s">
        <v>103</v>
      </c>
      <c r="B101" s="37"/>
      <c r="C101" s="18" t="s">
        <v>24</v>
      </c>
      <c r="D101" s="18" t="s">
        <v>24</v>
      </c>
      <c r="E101" s="210" t="s">
        <v>137</v>
      </c>
      <c r="F101" s="14" t="s">
        <v>95</v>
      </c>
      <c r="G101" s="64">
        <v>249.3</v>
      </c>
    </row>
    <row r="102" spans="1:7" ht="51.75" customHeight="1">
      <c r="A102" s="132" t="s">
        <v>143</v>
      </c>
      <c r="B102" s="37"/>
      <c r="C102" s="13" t="s">
        <v>24</v>
      </c>
      <c r="D102" s="13" t="s">
        <v>24</v>
      </c>
      <c r="E102" s="212" t="s">
        <v>141</v>
      </c>
      <c r="F102" s="18"/>
      <c r="G102" s="27">
        <f>SUM(G103)</f>
        <v>37</v>
      </c>
    </row>
    <row r="103" spans="1:7" ht="25.5">
      <c r="A103" s="129" t="s">
        <v>103</v>
      </c>
      <c r="B103" s="37"/>
      <c r="C103" s="14" t="s">
        <v>24</v>
      </c>
      <c r="D103" s="14" t="s">
        <v>24</v>
      </c>
      <c r="E103" s="210" t="s">
        <v>141</v>
      </c>
      <c r="F103" s="18" t="s">
        <v>95</v>
      </c>
      <c r="G103" s="64">
        <v>37</v>
      </c>
    </row>
    <row r="104" spans="1:7" ht="15">
      <c r="A104" s="127" t="s">
        <v>30</v>
      </c>
      <c r="B104" s="37"/>
      <c r="C104" s="11" t="s">
        <v>24</v>
      </c>
      <c r="D104" s="11" t="s">
        <v>31</v>
      </c>
      <c r="E104" s="210"/>
      <c r="F104" s="18"/>
      <c r="G104" s="27">
        <f>SUM(G105,G107)</f>
        <v>467.5</v>
      </c>
    </row>
    <row r="105" spans="1:7" ht="52.5" customHeight="1">
      <c r="A105" s="132" t="s">
        <v>253</v>
      </c>
      <c r="B105" s="37"/>
      <c r="C105" s="30" t="s">
        <v>24</v>
      </c>
      <c r="D105" s="30" t="s">
        <v>31</v>
      </c>
      <c r="E105" s="221" t="s">
        <v>135</v>
      </c>
      <c r="F105" s="14"/>
      <c r="G105" s="27">
        <f>SUM(G106:G106)</f>
        <v>217</v>
      </c>
    </row>
    <row r="106" spans="1:7" ht="15">
      <c r="A106" s="129" t="s">
        <v>101</v>
      </c>
      <c r="B106" s="37"/>
      <c r="C106" s="30" t="s">
        <v>24</v>
      </c>
      <c r="D106" s="30" t="s">
        <v>31</v>
      </c>
      <c r="E106" s="223" t="s">
        <v>135</v>
      </c>
      <c r="F106" s="14" t="s">
        <v>91</v>
      </c>
      <c r="G106" s="64">
        <v>217</v>
      </c>
    </row>
    <row r="107" spans="1:7" ht="52.5" customHeight="1">
      <c r="A107" s="146" t="s">
        <v>167</v>
      </c>
      <c r="B107" s="37"/>
      <c r="C107" s="13" t="s">
        <v>24</v>
      </c>
      <c r="D107" s="13" t="s">
        <v>31</v>
      </c>
      <c r="E107" s="221" t="s">
        <v>145</v>
      </c>
      <c r="F107" s="23"/>
      <c r="G107" s="27">
        <f>SUM(G108:G108)</f>
        <v>250.5</v>
      </c>
    </row>
    <row r="108" spans="1:7" ht="15">
      <c r="A108" s="129" t="s">
        <v>101</v>
      </c>
      <c r="B108" s="37"/>
      <c r="C108" s="14" t="s">
        <v>24</v>
      </c>
      <c r="D108" s="14" t="s">
        <v>31</v>
      </c>
      <c r="E108" s="223" t="s">
        <v>145</v>
      </c>
      <c r="F108" s="18" t="s">
        <v>91</v>
      </c>
      <c r="G108" s="64">
        <v>250.5</v>
      </c>
    </row>
    <row r="109" spans="1:7" ht="15.75">
      <c r="A109" s="156" t="s">
        <v>48</v>
      </c>
      <c r="B109" s="37"/>
      <c r="C109" s="40" t="s">
        <v>22</v>
      </c>
      <c r="D109" s="40"/>
      <c r="E109" s="224"/>
      <c r="F109" s="40"/>
      <c r="G109" s="46">
        <f>SUM(G110)</f>
        <v>9747.2999999999993</v>
      </c>
    </row>
    <row r="110" spans="1:7" ht="15.75">
      <c r="A110" s="127" t="s">
        <v>49</v>
      </c>
      <c r="B110" s="37"/>
      <c r="C110" s="11" t="s">
        <v>22</v>
      </c>
      <c r="D110" s="11" t="s">
        <v>13</v>
      </c>
      <c r="E110" s="211"/>
      <c r="F110" s="11"/>
      <c r="G110" s="46">
        <f>SUM(G111,G115,G121,G113,G117,G119)</f>
        <v>9747.2999999999993</v>
      </c>
    </row>
    <row r="111" spans="1:7" ht="63.75">
      <c r="A111" s="132" t="s">
        <v>139</v>
      </c>
      <c r="B111" s="37"/>
      <c r="C111" s="23" t="s">
        <v>22</v>
      </c>
      <c r="D111" s="23" t="s">
        <v>13</v>
      </c>
      <c r="E111" s="212" t="s">
        <v>137</v>
      </c>
      <c r="F111" s="23"/>
      <c r="G111" s="46">
        <f>SUM(G112:G112)</f>
        <v>7657.8</v>
      </c>
    </row>
    <row r="112" spans="1:7" ht="27.75" customHeight="1">
      <c r="A112" s="129" t="s">
        <v>103</v>
      </c>
      <c r="B112" s="37"/>
      <c r="C112" s="14" t="s">
        <v>22</v>
      </c>
      <c r="D112" s="14" t="s">
        <v>13</v>
      </c>
      <c r="E112" s="210" t="s">
        <v>137</v>
      </c>
      <c r="F112" s="14" t="s">
        <v>95</v>
      </c>
      <c r="G112" s="64">
        <v>7657.8</v>
      </c>
    </row>
    <row r="113" spans="1:7" ht="51">
      <c r="A113" s="142" t="s">
        <v>252</v>
      </c>
      <c r="B113" s="37"/>
      <c r="C113" s="13" t="s">
        <v>22</v>
      </c>
      <c r="D113" s="13" t="s">
        <v>13</v>
      </c>
      <c r="E113" s="221" t="s">
        <v>251</v>
      </c>
      <c r="F113" s="18"/>
      <c r="G113" s="27">
        <f>SUM(G114)</f>
        <v>66.5</v>
      </c>
    </row>
    <row r="114" spans="1:7" ht="25.5">
      <c r="A114" s="129" t="s">
        <v>103</v>
      </c>
      <c r="B114" s="37"/>
      <c r="C114" s="14" t="s">
        <v>22</v>
      </c>
      <c r="D114" s="14" t="s">
        <v>13</v>
      </c>
      <c r="E114" s="223" t="s">
        <v>251</v>
      </c>
      <c r="F114" s="18" t="s">
        <v>95</v>
      </c>
      <c r="G114" s="64">
        <v>66.5</v>
      </c>
    </row>
    <row r="115" spans="1:7" ht="51">
      <c r="A115" s="142" t="s">
        <v>280</v>
      </c>
      <c r="B115" s="37"/>
      <c r="C115" s="13" t="s">
        <v>22</v>
      </c>
      <c r="D115" s="13" t="s">
        <v>13</v>
      </c>
      <c r="E115" s="221" t="s">
        <v>138</v>
      </c>
      <c r="F115" s="18"/>
      <c r="G115" s="27">
        <f>SUM(G116)</f>
        <v>185</v>
      </c>
    </row>
    <row r="116" spans="1:7" ht="25.5">
      <c r="A116" s="129" t="s">
        <v>103</v>
      </c>
      <c r="B116" s="37"/>
      <c r="C116" s="14" t="s">
        <v>22</v>
      </c>
      <c r="D116" s="14" t="s">
        <v>13</v>
      </c>
      <c r="E116" s="223" t="s">
        <v>138</v>
      </c>
      <c r="F116" s="18" t="s">
        <v>95</v>
      </c>
      <c r="G116" s="64">
        <v>185</v>
      </c>
    </row>
    <row r="117" spans="1:7" ht="51">
      <c r="A117" s="141" t="s">
        <v>259</v>
      </c>
      <c r="B117" s="37"/>
      <c r="C117" s="14" t="s">
        <v>22</v>
      </c>
      <c r="D117" s="14" t="s">
        <v>13</v>
      </c>
      <c r="E117" s="223" t="s">
        <v>257</v>
      </c>
      <c r="F117" s="18"/>
      <c r="G117" s="27">
        <f>SUM(G118)</f>
        <v>200</v>
      </c>
    </row>
    <row r="118" spans="1:7" ht="25.5">
      <c r="A118" s="129" t="s">
        <v>103</v>
      </c>
      <c r="B118" s="37"/>
      <c r="C118" s="14" t="s">
        <v>22</v>
      </c>
      <c r="D118" s="14" t="s">
        <v>13</v>
      </c>
      <c r="E118" s="223" t="s">
        <v>257</v>
      </c>
      <c r="F118" s="18" t="s">
        <v>95</v>
      </c>
      <c r="G118" s="64">
        <v>200</v>
      </c>
    </row>
    <row r="119" spans="1:7" ht="63.75">
      <c r="A119" s="129" t="s">
        <v>260</v>
      </c>
      <c r="B119" s="37"/>
      <c r="C119" s="14" t="s">
        <v>22</v>
      </c>
      <c r="D119" s="14" t="s">
        <v>13</v>
      </c>
      <c r="E119" s="223" t="s">
        <v>258</v>
      </c>
      <c r="F119" s="18"/>
      <c r="G119" s="27">
        <f>SUM(G120)</f>
        <v>1600</v>
      </c>
    </row>
    <row r="120" spans="1:7" ht="25.5">
      <c r="A120" s="129" t="s">
        <v>103</v>
      </c>
      <c r="B120" s="37"/>
      <c r="C120" s="14" t="s">
        <v>22</v>
      </c>
      <c r="D120" s="14" t="s">
        <v>13</v>
      </c>
      <c r="E120" s="223" t="s">
        <v>258</v>
      </c>
      <c r="F120" s="18" t="s">
        <v>95</v>
      </c>
      <c r="G120" s="64">
        <v>1600</v>
      </c>
    </row>
    <row r="121" spans="1:7" ht="51">
      <c r="A121" s="132" t="s">
        <v>166</v>
      </c>
      <c r="B121" s="37"/>
      <c r="C121" s="13" t="s">
        <v>22</v>
      </c>
      <c r="D121" s="13" t="s">
        <v>13</v>
      </c>
      <c r="E121" s="221" t="s">
        <v>140</v>
      </c>
      <c r="F121" s="23"/>
      <c r="G121" s="27">
        <f>SUM(G122)</f>
        <v>38</v>
      </c>
    </row>
    <row r="122" spans="1:7" ht="25.5">
      <c r="A122" s="129" t="s">
        <v>103</v>
      </c>
      <c r="B122" s="37"/>
      <c r="C122" s="14" t="s">
        <v>22</v>
      </c>
      <c r="D122" s="14" t="s">
        <v>13</v>
      </c>
      <c r="E122" s="223" t="s">
        <v>140</v>
      </c>
      <c r="F122" s="18" t="s">
        <v>95</v>
      </c>
      <c r="G122" s="64">
        <v>38</v>
      </c>
    </row>
    <row r="123" spans="1:7" ht="15">
      <c r="A123" s="156" t="s">
        <v>32</v>
      </c>
      <c r="B123" s="37"/>
      <c r="C123" s="31" t="s">
        <v>33</v>
      </c>
      <c r="D123" s="31"/>
      <c r="E123" s="225"/>
      <c r="F123" s="31"/>
      <c r="G123" s="27">
        <f>SUM(G124,G129,G137)</f>
        <v>2831</v>
      </c>
    </row>
    <row r="124" spans="1:7" ht="15.75">
      <c r="A124" s="127" t="s">
        <v>50</v>
      </c>
      <c r="B124" s="37"/>
      <c r="C124" s="25" t="s">
        <v>33</v>
      </c>
      <c r="D124" s="25" t="s">
        <v>13</v>
      </c>
      <c r="E124" s="209"/>
      <c r="F124" s="26"/>
      <c r="G124" s="46">
        <f>SUM(G125,G127)</f>
        <v>226.4</v>
      </c>
    </row>
    <row r="125" spans="1:7" ht="51">
      <c r="A125" s="134" t="s">
        <v>165</v>
      </c>
      <c r="B125" s="37"/>
      <c r="C125" s="23" t="s">
        <v>33</v>
      </c>
      <c r="D125" s="23" t="s">
        <v>13</v>
      </c>
      <c r="E125" s="212" t="s">
        <v>216</v>
      </c>
      <c r="F125" s="23"/>
      <c r="G125" s="46">
        <f>SUM(G126)</f>
        <v>197</v>
      </c>
    </row>
    <row r="126" spans="1:7" ht="15.75" customHeight="1">
      <c r="A126" s="129" t="s">
        <v>93</v>
      </c>
      <c r="B126" s="37"/>
      <c r="C126" s="14" t="s">
        <v>33</v>
      </c>
      <c r="D126" s="14" t="s">
        <v>13</v>
      </c>
      <c r="E126" s="210" t="s">
        <v>216</v>
      </c>
      <c r="F126" s="18" t="s">
        <v>94</v>
      </c>
      <c r="G126" s="64">
        <v>197</v>
      </c>
    </row>
    <row r="127" spans="1:7" ht="89.25">
      <c r="A127" s="132" t="s">
        <v>164</v>
      </c>
      <c r="B127" s="37"/>
      <c r="C127" s="13" t="s">
        <v>33</v>
      </c>
      <c r="D127" s="13" t="s">
        <v>13</v>
      </c>
      <c r="E127" s="212" t="s">
        <v>217</v>
      </c>
      <c r="F127" s="23"/>
      <c r="G127" s="27">
        <f>SUM(G128)</f>
        <v>29.4</v>
      </c>
    </row>
    <row r="128" spans="1:7" ht="15.75" customHeight="1">
      <c r="A128" s="129" t="s">
        <v>93</v>
      </c>
      <c r="B128" s="37"/>
      <c r="C128" s="14" t="s">
        <v>33</v>
      </c>
      <c r="D128" s="14" t="s">
        <v>13</v>
      </c>
      <c r="E128" s="210" t="s">
        <v>218</v>
      </c>
      <c r="F128" s="18" t="s">
        <v>94</v>
      </c>
      <c r="G128" s="64">
        <v>29.4</v>
      </c>
    </row>
    <row r="129" spans="1:7" ht="15" customHeight="1">
      <c r="A129" s="147" t="s">
        <v>87</v>
      </c>
      <c r="B129" s="37"/>
      <c r="C129" s="11" t="s">
        <v>33</v>
      </c>
      <c r="D129" s="11" t="s">
        <v>15</v>
      </c>
      <c r="E129" s="210"/>
      <c r="F129" s="18"/>
      <c r="G129" s="27">
        <f>SUM(G130,G133,G135)</f>
        <v>1007.4</v>
      </c>
    </row>
    <row r="130" spans="1:7" ht="51.75" customHeight="1">
      <c r="A130" s="146" t="s">
        <v>163</v>
      </c>
      <c r="B130" s="37"/>
      <c r="C130" s="13" t="s">
        <v>33</v>
      </c>
      <c r="D130" s="13" t="s">
        <v>15</v>
      </c>
      <c r="E130" s="212" t="s">
        <v>146</v>
      </c>
      <c r="F130" s="23"/>
      <c r="G130" s="27">
        <f>SUM(G131:G132)</f>
        <v>430</v>
      </c>
    </row>
    <row r="131" spans="1:7" ht="15.75" customHeight="1">
      <c r="A131" s="129" t="s">
        <v>101</v>
      </c>
      <c r="B131" s="37"/>
      <c r="C131" s="14" t="s">
        <v>33</v>
      </c>
      <c r="D131" s="14" t="s">
        <v>15</v>
      </c>
      <c r="E131" s="210" t="s">
        <v>146</v>
      </c>
      <c r="F131" s="18" t="s">
        <v>91</v>
      </c>
      <c r="G131" s="64">
        <v>16</v>
      </c>
    </row>
    <row r="132" spans="1:7" ht="16.5" customHeight="1">
      <c r="A132" s="129" t="s">
        <v>93</v>
      </c>
      <c r="B132" s="37"/>
      <c r="C132" s="14" t="s">
        <v>33</v>
      </c>
      <c r="D132" s="14" t="s">
        <v>15</v>
      </c>
      <c r="E132" s="210" t="s">
        <v>146</v>
      </c>
      <c r="F132" s="18" t="s">
        <v>94</v>
      </c>
      <c r="G132" s="64">
        <v>414</v>
      </c>
    </row>
    <row r="133" spans="1:7" ht="53.25" customHeight="1">
      <c r="A133" s="135" t="s">
        <v>287</v>
      </c>
      <c r="B133" s="37"/>
      <c r="C133" s="13" t="s">
        <v>33</v>
      </c>
      <c r="D133" s="13" t="s">
        <v>15</v>
      </c>
      <c r="E133" s="212" t="s">
        <v>243</v>
      </c>
      <c r="F133" s="18"/>
      <c r="G133" s="27">
        <f>SUM(G134)</f>
        <v>404.8</v>
      </c>
    </row>
    <row r="134" spans="1:7" ht="13.5" customHeight="1">
      <c r="A134" s="129" t="s">
        <v>93</v>
      </c>
      <c r="B134" s="37"/>
      <c r="C134" s="14" t="s">
        <v>33</v>
      </c>
      <c r="D134" s="14" t="s">
        <v>15</v>
      </c>
      <c r="E134" s="210" t="s">
        <v>243</v>
      </c>
      <c r="F134" s="18" t="s">
        <v>94</v>
      </c>
      <c r="G134" s="64">
        <v>404.8</v>
      </c>
    </row>
    <row r="135" spans="1:7" ht="40.5" customHeight="1">
      <c r="A135" s="141" t="s">
        <v>245</v>
      </c>
      <c r="B135" s="37"/>
      <c r="C135" s="13" t="s">
        <v>33</v>
      </c>
      <c r="D135" s="13" t="s">
        <v>15</v>
      </c>
      <c r="E135" s="212" t="s">
        <v>244</v>
      </c>
      <c r="F135" s="18"/>
      <c r="G135" s="27">
        <f>SUM(G136)</f>
        <v>172.6</v>
      </c>
    </row>
    <row r="136" spans="1:7" ht="15.75" customHeight="1">
      <c r="A136" s="129" t="s">
        <v>93</v>
      </c>
      <c r="B136" s="37"/>
      <c r="C136" s="14" t="s">
        <v>33</v>
      </c>
      <c r="D136" s="14" t="s">
        <v>15</v>
      </c>
      <c r="E136" s="210" t="s">
        <v>244</v>
      </c>
      <c r="F136" s="18" t="s">
        <v>94</v>
      </c>
      <c r="G136" s="64">
        <v>172.6</v>
      </c>
    </row>
    <row r="137" spans="1:7" ht="15">
      <c r="A137" s="126" t="s">
        <v>34</v>
      </c>
      <c r="B137" s="37"/>
      <c r="C137" s="11" t="s">
        <v>33</v>
      </c>
      <c r="D137" s="11" t="s">
        <v>19</v>
      </c>
      <c r="E137" s="222"/>
      <c r="F137" s="25"/>
      <c r="G137" s="27">
        <f>SUM(G138,G140)</f>
        <v>1597.2</v>
      </c>
    </row>
    <row r="138" spans="1:7" ht="64.5" customHeight="1">
      <c r="A138" s="132" t="s">
        <v>246</v>
      </c>
      <c r="B138" s="37"/>
      <c r="C138" s="29" t="s">
        <v>33</v>
      </c>
      <c r="D138" s="29" t="s">
        <v>19</v>
      </c>
      <c r="E138" s="221" t="s">
        <v>219</v>
      </c>
      <c r="F138" s="29"/>
      <c r="G138" s="27">
        <f>SUM(G139)</f>
        <v>589</v>
      </c>
    </row>
    <row r="139" spans="1:7" ht="15">
      <c r="A139" s="129" t="s">
        <v>93</v>
      </c>
      <c r="B139" s="37"/>
      <c r="C139" s="30" t="s">
        <v>33</v>
      </c>
      <c r="D139" s="30" t="s">
        <v>19</v>
      </c>
      <c r="E139" s="223" t="s">
        <v>219</v>
      </c>
      <c r="F139" s="18" t="s">
        <v>94</v>
      </c>
      <c r="G139" s="65">
        <v>589</v>
      </c>
    </row>
    <row r="140" spans="1:7" ht="66" customHeight="1">
      <c r="A140" s="145" t="s">
        <v>247</v>
      </c>
      <c r="B140" s="37"/>
      <c r="C140" s="30" t="s">
        <v>33</v>
      </c>
      <c r="D140" s="30" t="s">
        <v>19</v>
      </c>
      <c r="E140" s="223" t="s">
        <v>248</v>
      </c>
      <c r="F140" s="18"/>
      <c r="G140" s="12">
        <f>SUM(G141)</f>
        <v>1008.2</v>
      </c>
    </row>
    <row r="141" spans="1:7" ht="24.75" customHeight="1">
      <c r="A141" s="129" t="s">
        <v>96</v>
      </c>
      <c r="B141" s="37"/>
      <c r="C141" s="14" t="s">
        <v>33</v>
      </c>
      <c r="D141" s="14" t="s">
        <v>19</v>
      </c>
      <c r="E141" s="210" t="s">
        <v>248</v>
      </c>
      <c r="F141" s="18" t="s">
        <v>97</v>
      </c>
      <c r="G141" s="65">
        <v>1008.2</v>
      </c>
    </row>
    <row r="142" spans="1:7" ht="15.75">
      <c r="A142" s="159" t="s">
        <v>35</v>
      </c>
      <c r="B142" s="37"/>
      <c r="C142" s="40" t="s">
        <v>36</v>
      </c>
      <c r="D142" s="40"/>
      <c r="E142" s="225"/>
      <c r="F142" s="31"/>
      <c r="G142" s="46">
        <v>1138</v>
      </c>
    </row>
    <row r="143" spans="1:7" ht="15.75">
      <c r="A143" s="127" t="s">
        <v>37</v>
      </c>
      <c r="B143" s="37"/>
      <c r="C143" s="26" t="s">
        <v>36</v>
      </c>
      <c r="D143" s="26" t="s">
        <v>13</v>
      </c>
      <c r="E143" s="209"/>
      <c r="F143" s="26"/>
      <c r="G143" s="46">
        <v>1138</v>
      </c>
    </row>
    <row r="144" spans="1:7" ht="63.75">
      <c r="A144" s="134" t="s">
        <v>295</v>
      </c>
      <c r="B144" s="37"/>
      <c r="C144" s="209" t="s">
        <v>36</v>
      </c>
      <c r="D144" s="209" t="s">
        <v>13</v>
      </c>
      <c r="E144" s="209" t="s">
        <v>277</v>
      </c>
      <c r="F144" s="26"/>
      <c r="G144" s="46">
        <v>6</v>
      </c>
    </row>
    <row r="145" spans="1:7" ht="18.75" customHeight="1">
      <c r="A145" s="134" t="s">
        <v>296</v>
      </c>
      <c r="B145" s="37"/>
      <c r="C145" s="26" t="s">
        <v>36</v>
      </c>
      <c r="D145" s="26" t="s">
        <v>13</v>
      </c>
      <c r="E145" s="210" t="s">
        <v>277</v>
      </c>
      <c r="F145" s="210" t="s">
        <v>91</v>
      </c>
      <c r="G145" s="236">
        <v>6</v>
      </c>
    </row>
    <row r="146" spans="1:7" ht="41.25" customHeight="1">
      <c r="A146" s="142" t="s">
        <v>162</v>
      </c>
      <c r="B146" s="37"/>
      <c r="C146" s="29" t="s">
        <v>36</v>
      </c>
      <c r="D146" s="29" t="s">
        <v>13</v>
      </c>
      <c r="E146" s="221" t="s">
        <v>220</v>
      </c>
      <c r="F146" s="29"/>
      <c r="G146" s="46">
        <f>SUM(G147:G148)</f>
        <v>532</v>
      </c>
    </row>
    <row r="147" spans="1:7" ht="38.25">
      <c r="A147" s="129" t="s">
        <v>88</v>
      </c>
      <c r="B147" s="37"/>
      <c r="C147" s="30" t="s">
        <v>36</v>
      </c>
      <c r="D147" s="30" t="s">
        <v>13</v>
      </c>
      <c r="E147" s="223" t="s">
        <v>220</v>
      </c>
      <c r="F147" s="14" t="s">
        <v>90</v>
      </c>
      <c r="G147" s="64">
        <v>207.6</v>
      </c>
    </row>
    <row r="148" spans="1:7" ht="15">
      <c r="A148" s="129" t="s">
        <v>101</v>
      </c>
      <c r="B148" s="37"/>
      <c r="C148" s="30" t="s">
        <v>36</v>
      </c>
      <c r="D148" s="30" t="s">
        <v>13</v>
      </c>
      <c r="E148" s="223" t="s">
        <v>220</v>
      </c>
      <c r="F148" s="14" t="s">
        <v>91</v>
      </c>
      <c r="G148" s="64">
        <v>324.39999999999998</v>
      </c>
    </row>
    <row r="149" spans="1:7" ht="51">
      <c r="A149" s="132" t="s">
        <v>160</v>
      </c>
      <c r="B149" s="37"/>
      <c r="C149" s="23" t="s">
        <v>36</v>
      </c>
      <c r="D149" s="23" t="s">
        <v>13</v>
      </c>
      <c r="E149" s="212" t="s">
        <v>221</v>
      </c>
      <c r="F149" s="23"/>
      <c r="G149" s="46">
        <f>SUM(G150:G151)</f>
        <v>600</v>
      </c>
    </row>
    <row r="150" spans="1:7" ht="38.25">
      <c r="A150" s="125" t="s">
        <v>88</v>
      </c>
      <c r="B150" s="37"/>
      <c r="C150" s="18" t="s">
        <v>36</v>
      </c>
      <c r="D150" s="18" t="s">
        <v>13</v>
      </c>
      <c r="E150" s="210" t="s">
        <v>221</v>
      </c>
      <c r="F150" s="17" t="s">
        <v>90</v>
      </c>
      <c r="G150" s="71">
        <v>365</v>
      </c>
    </row>
    <row r="151" spans="1:7" ht="15.75" customHeight="1">
      <c r="A151" s="125" t="s">
        <v>101</v>
      </c>
      <c r="B151" s="37"/>
      <c r="C151" s="18" t="s">
        <v>36</v>
      </c>
      <c r="D151" s="18" t="s">
        <v>13</v>
      </c>
      <c r="E151" s="210" t="s">
        <v>221</v>
      </c>
      <c r="F151" s="17" t="s">
        <v>91</v>
      </c>
      <c r="G151" s="64">
        <v>235</v>
      </c>
    </row>
    <row r="152" spans="1:7" ht="15.75">
      <c r="A152" s="156" t="s">
        <v>51</v>
      </c>
      <c r="B152" s="37"/>
      <c r="C152" s="39" t="s">
        <v>52</v>
      </c>
      <c r="D152" s="39"/>
      <c r="E152" s="219"/>
      <c r="F152" s="39"/>
      <c r="G152" s="46">
        <f>SUM(G153)</f>
        <v>100</v>
      </c>
    </row>
    <row r="153" spans="1:7" ht="15.75">
      <c r="A153" s="127" t="s">
        <v>53</v>
      </c>
      <c r="B153" s="37"/>
      <c r="C153" s="26" t="s">
        <v>52</v>
      </c>
      <c r="D153" s="26" t="s">
        <v>27</v>
      </c>
      <c r="E153" s="209"/>
      <c r="F153" s="26"/>
      <c r="G153" s="46">
        <f>SUM(G154)</f>
        <v>100</v>
      </c>
    </row>
    <row r="154" spans="1:7" ht="51">
      <c r="A154" s="134" t="s">
        <v>159</v>
      </c>
      <c r="B154" s="37"/>
      <c r="C154" s="23" t="s">
        <v>52</v>
      </c>
      <c r="D154" s="23" t="s">
        <v>27</v>
      </c>
      <c r="E154" s="212" t="s">
        <v>222</v>
      </c>
      <c r="F154" s="23"/>
      <c r="G154" s="46">
        <f>SUM(G155)</f>
        <v>100</v>
      </c>
    </row>
    <row r="155" spans="1:7" ht="15" customHeight="1" thickBot="1">
      <c r="A155" s="155" t="s">
        <v>89</v>
      </c>
      <c r="B155" s="37"/>
      <c r="C155" s="112" t="s">
        <v>52</v>
      </c>
      <c r="D155" s="112" t="s">
        <v>27</v>
      </c>
      <c r="E155" s="214" t="s">
        <v>222</v>
      </c>
      <c r="F155" s="112" t="s">
        <v>92</v>
      </c>
      <c r="G155" s="72">
        <v>100</v>
      </c>
    </row>
    <row r="156" spans="1:7" ht="27" thickTop="1" thickBot="1">
      <c r="A156" s="139" t="s">
        <v>54</v>
      </c>
      <c r="B156" s="88" t="s">
        <v>55</v>
      </c>
      <c r="C156" s="115"/>
      <c r="D156" s="41"/>
      <c r="E156" s="226"/>
      <c r="F156" s="41"/>
      <c r="G156" s="42">
        <f>SUM(G157)</f>
        <v>82789.2</v>
      </c>
    </row>
    <row r="157" spans="1:7" ht="16.5" thickTop="1">
      <c r="A157" s="160" t="s">
        <v>43</v>
      </c>
      <c r="B157" s="89"/>
      <c r="C157" s="108" t="s">
        <v>44</v>
      </c>
      <c r="D157" s="43"/>
      <c r="E157" s="227"/>
      <c r="F157" s="43"/>
      <c r="G157" s="93">
        <f>SUM(G158)</f>
        <v>82789.2</v>
      </c>
    </row>
    <row r="158" spans="1:7" ht="15.75">
      <c r="A158" s="161" t="s">
        <v>56</v>
      </c>
      <c r="B158" s="90"/>
      <c r="C158" s="44" t="s">
        <v>44</v>
      </c>
      <c r="D158" s="44" t="s">
        <v>27</v>
      </c>
      <c r="E158" s="228"/>
      <c r="F158" s="45"/>
      <c r="G158" s="16">
        <f>SUM(G159)</f>
        <v>82789.2</v>
      </c>
    </row>
    <row r="159" spans="1:7" ht="51">
      <c r="A159" s="132" t="s">
        <v>171</v>
      </c>
      <c r="B159" s="37"/>
      <c r="C159" s="23" t="s">
        <v>44</v>
      </c>
      <c r="D159" s="23" t="s">
        <v>27</v>
      </c>
      <c r="E159" s="212" t="s">
        <v>223</v>
      </c>
      <c r="F159" s="23"/>
      <c r="G159" s="27">
        <f>SUM(G160)</f>
        <v>82789.2</v>
      </c>
    </row>
    <row r="160" spans="1:7" ht="27" customHeight="1" thickBot="1">
      <c r="A160" s="155" t="s">
        <v>96</v>
      </c>
      <c r="B160" s="37"/>
      <c r="C160" s="49" t="s">
        <v>44</v>
      </c>
      <c r="D160" s="49" t="s">
        <v>27</v>
      </c>
      <c r="E160" s="214" t="s">
        <v>223</v>
      </c>
      <c r="F160" s="112" t="s">
        <v>97</v>
      </c>
      <c r="G160" s="72">
        <v>82789.2</v>
      </c>
    </row>
    <row r="161" spans="1:7" ht="17.25" thickTop="1" thickBot="1">
      <c r="A161" s="122" t="s">
        <v>57</v>
      </c>
      <c r="B161" s="8" t="s">
        <v>58</v>
      </c>
      <c r="C161" s="32"/>
      <c r="D161" s="32"/>
      <c r="E161" s="215"/>
      <c r="F161" s="33"/>
      <c r="G161" s="34">
        <f>SUM(G162,G175,G179,G183,G193,G197,G244,G248,G238)</f>
        <v>82883.400000000009</v>
      </c>
    </row>
    <row r="162" spans="1:7" ht="16.5" thickTop="1">
      <c r="A162" s="153" t="s">
        <v>12</v>
      </c>
      <c r="B162" s="87"/>
      <c r="C162" s="109" t="s">
        <v>13</v>
      </c>
      <c r="D162" s="87"/>
      <c r="E162" s="229"/>
      <c r="F162" s="87"/>
      <c r="G162" s="110">
        <f>SUM(G163,G168,G172)</f>
        <v>4053.5</v>
      </c>
    </row>
    <row r="163" spans="1:7" ht="27">
      <c r="A163" s="126" t="s">
        <v>59</v>
      </c>
      <c r="B163" s="37"/>
      <c r="C163" s="11" t="s">
        <v>13</v>
      </c>
      <c r="D163" s="11" t="s">
        <v>47</v>
      </c>
      <c r="E163" s="213"/>
      <c r="F163" s="47"/>
      <c r="G163" s="46">
        <f>SUM(G164)</f>
        <v>2440.5</v>
      </c>
    </row>
    <row r="164" spans="1:7" ht="63.75">
      <c r="A164" s="124" t="s">
        <v>132</v>
      </c>
      <c r="B164" s="37"/>
      <c r="C164" s="48" t="s">
        <v>13</v>
      </c>
      <c r="D164" s="48" t="s">
        <v>47</v>
      </c>
      <c r="E164" s="218" t="s">
        <v>100</v>
      </c>
      <c r="F164" s="48"/>
      <c r="G164" s="46">
        <f>SUM(G165:G167)</f>
        <v>2440.5</v>
      </c>
    </row>
    <row r="165" spans="1:7" ht="38.25">
      <c r="A165" s="129" t="s">
        <v>88</v>
      </c>
      <c r="B165" s="37"/>
      <c r="C165" s="36" t="s">
        <v>13</v>
      </c>
      <c r="D165" s="36" t="s">
        <v>47</v>
      </c>
      <c r="E165" s="213" t="s">
        <v>100</v>
      </c>
      <c r="F165" s="14" t="s">
        <v>90</v>
      </c>
      <c r="G165" s="64">
        <v>2140.5</v>
      </c>
    </row>
    <row r="166" spans="1:7" ht="14.25" customHeight="1">
      <c r="A166" s="129" t="s">
        <v>101</v>
      </c>
      <c r="B166" s="37"/>
      <c r="C166" s="36" t="s">
        <v>13</v>
      </c>
      <c r="D166" s="36" t="s">
        <v>47</v>
      </c>
      <c r="E166" s="213" t="s">
        <v>100</v>
      </c>
      <c r="F166" s="14" t="s">
        <v>91</v>
      </c>
      <c r="G166" s="64">
        <v>299.89999999999998</v>
      </c>
    </row>
    <row r="167" spans="1:7" ht="13.5" customHeight="1">
      <c r="A167" s="129" t="s">
        <v>89</v>
      </c>
      <c r="B167" s="37"/>
      <c r="C167" s="36" t="s">
        <v>13</v>
      </c>
      <c r="D167" s="36" t="s">
        <v>47</v>
      </c>
      <c r="E167" s="213" t="s">
        <v>100</v>
      </c>
      <c r="F167" s="14" t="s">
        <v>92</v>
      </c>
      <c r="G167" s="64">
        <v>0.1</v>
      </c>
    </row>
    <row r="168" spans="1:7" ht="15">
      <c r="A168" s="130" t="s">
        <v>60</v>
      </c>
      <c r="B168" s="37"/>
      <c r="C168" s="11" t="s">
        <v>13</v>
      </c>
      <c r="D168" s="11" t="s">
        <v>36</v>
      </c>
      <c r="E168" s="222"/>
      <c r="F168" s="25"/>
      <c r="G168" s="27">
        <f>SUM(G169)</f>
        <v>1213</v>
      </c>
    </row>
    <row r="169" spans="1:7" ht="38.25">
      <c r="A169" s="162" t="s">
        <v>189</v>
      </c>
      <c r="B169" s="37"/>
      <c r="C169" s="13" t="s">
        <v>13</v>
      </c>
      <c r="D169" s="13" t="s">
        <v>36</v>
      </c>
      <c r="E169" s="221" t="s">
        <v>224</v>
      </c>
      <c r="F169" s="29"/>
      <c r="G169" s="27">
        <f>SUM(G170)</f>
        <v>1213</v>
      </c>
    </row>
    <row r="170" spans="1:7" ht="15">
      <c r="A170" s="129" t="s">
        <v>89</v>
      </c>
      <c r="B170" s="37"/>
      <c r="C170" s="14" t="s">
        <v>13</v>
      </c>
      <c r="D170" s="14" t="s">
        <v>36</v>
      </c>
      <c r="E170" s="223" t="s">
        <v>224</v>
      </c>
      <c r="F170" s="14" t="s">
        <v>92</v>
      </c>
      <c r="G170" s="64">
        <v>1213</v>
      </c>
    </row>
    <row r="171" spans="1:7" ht="15">
      <c r="A171" s="163" t="s">
        <v>61</v>
      </c>
      <c r="B171" s="37"/>
      <c r="C171" s="47" t="s">
        <v>13</v>
      </c>
      <c r="D171" s="47" t="s">
        <v>36</v>
      </c>
      <c r="E171" s="213" t="s">
        <v>224</v>
      </c>
      <c r="F171" s="47" t="s">
        <v>92</v>
      </c>
      <c r="G171" s="28">
        <v>224</v>
      </c>
    </row>
    <row r="172" spans="1:7" ht="15">
      <c r="A172" s="127" t="s">
        <v>16</v>
      </c>
      <c r="B172" s="37"/>
      <c r="C172" s="26" t="s">
        <v>13</v>
      </c>
      <c r="D172" s="26" t="s">
        <v>17</v>
      </c>
      <c r="E172" s="209"/>
      <c r="F172" s="26"/>
      <c r="G172" s="27">
        <f>SUM(G173)</f>
        <v>400</v>
      </c>
    </row>
    <row r="173" spans="1:7" ht="42" customHeight="1">
      <c r="A173" s="134" t="s">
        <v>187</v>
      </c>
      <c r="B173" s="37"/>
      <c r="C173" s="13" t="s">
        <v>13</v>
      </c>
      <c r="D173" s="13" t="s">
        <v>17</v>
      </c>
      <c r="E173" s="212" t="s">
        <v>225</v>
      </c>
      <c r="F173" s="23"/>
      <c r="G173" s="12">
        <f>SUM(G174)</f>
        <v>400</v>
      </c>
    </row>
    <row r="174" spans="1:7" ht="15.75" customHeight="1">
      <c r="A174" s="129" t="s">
        <v>101</v>
      </c>
      <c r="B174" s="37"/>
      <c r="C174" s="36" t="s">
        <v>13</v>
      </c>
      <c r="D174" s="36" t="s">
        <v>17</v>
      </c>
      <c r="E174" s="213" t="s">
        <v>225</v>
      </c>
      <c r="F174" s="14" t="s">
        <v>91</v>
      </c>
      <c r="G174" s="65">
        <v>400</v>
      </c>
    </row>
    <row r="175" spans="1:7" ht="15">
      <c r="A175" s="164" t="s">
        <v>62</v>
      </c>
      <c r="B175" s="37"/>
      <c r="C175" s="40" t="s">
        <v>27</v>
      </c>
      <c r="D175" s="47"/>
      <c r="E175" s="213"/>
      <c r="F175" s="47"/>
      <c r="G175" s="27">
        <f>SUM(G176)</f>
        <v>432.6</v>
      </c>
    </row>
    <row r="176" spans="1:7" ht="27">
      <c r="A176" s="165" t="s">
        <v>63</v>
      </c>
      <c r="B176" s="37"/>
      <c r="C176" s="26" t="s">
        <v>27</v>
      </c>
      <c r="D176" s="26" t="s">
        <v>15</v>
      </c>
      <c r="E176" s="209"/>
      <c r="F176" s="26"/>
      <c r="G176" s="27">
        <f>SUM(G177)</f>
        <v>432.6</v>
      </c>
    </row>
    <row r="177" spans="1:7" ht="51">
      <c r="A177" s="138" t="s">
        <v>182</v>
      </c>
      <c r="B177" s="37"/>
      <c r="C177" s="13" t="s">
        <v>27</v>
      </c>
      <c r="D177" s="13" t="s">
        <v>15</v>
      </c>
      <c r="E177" s="218" t="s">
        <v>226</v>
      </c>
      <c r="F177" s="13"/>
      <c r="G177" s="27">
        <f>SUM(G178)</f>
        <v>432.6</v>
      </c>
    </row>
    <row r="178" spans="1:7" ht="14.25" customHeight="1">
      <c r="A178" s="129" t="s">
        <v>28</v>
      </c>
      <c r="B178" s="37"/>
      <c r="C178" s="14" t="s">
        <v>27</v>
      </c>
      <c r="D178" s="14" t="s">
        <v>15</v>
      </c>
      <c r="E178" s="213" t="s">
        <v>226</v>
      </c>
      <c r="F178" s="18" t="s">
        <v>98</v>
      </c>
      <c r="G178" s="64">
        <v>432.6</v>
      </c>
    </row>
    <row r="179" spans="1:7" ht="15.75">
      <c r="A179" s="154" t="s">
        <v>85</v>
      </c>
      <c r="B179" s="37"/>
      <c r="C179" s="38" t="s">
        <v>15</v>
      </c>
      <c r="D179" s="14"/>
      <c r="E179" s="210"/>
      <c r="F179" s="14"/>
      <c r="G179" s="46">
        <f>SUM(G180)</f>
        <v>412.1</v>
      </c>
    </row>
    <row r="180" spans="1:7" ht="27">
      <c r="A180" s="126" t="s">
        <v>86</v>
      </c>
      <c r="B180" s="37"/>
      <c r="C180" s="11" t="s">
        <v>15</v>
      </c>
      <c r="D180" s="11" t="s">
        <v>64</v>
      </c>
      <c r="E180" s="210"/>
      <c r="F180" s="18"/>
      <c r="G180" s="16">
        <f>SUM(G181)</f>
        <v>412.1</v>
      </c>
    </row>
    <row r="181" spans="1:7" ht="66.75" customHeight="1">
      <c r="A181" s="132" t="s">
        <v>181</v>
      </c>
      <c r="B181" s="37"/>
      <c r="C181" s="13" t="s">
        <v>15</v>
      </c>
      <c r="D181" s="13" t="s">
        <v>64</v>
      </c>
      <c r="E181" s="212" t="s">
        <v>144</v>
      </c>
      <c r="F181" s="23"/>
      <c r="G181" s="16">
        <f>SUM(G182)</f>
        <v>412.1</v>
      </c>
    </row>
    <row r="182" spans="1:7" ht="38.25">
      <c r="A182" s="129" t="s">
        <v>88</v>
      </c>
      <c r="B182" s="37"/>
      <c r="C182" s="14" t="s">
        <v>15</v>
      </c>
      <c r="D182" s="14" t="s">
        <v>64</v>
      </c>
      <c r="E182" s="210" t="s">
        <v>144</v>
      </c>
      <c r="F182" s="18" t="s">
        <v>90</v>
      </c>
      <c r="G182" s="68">
        <v>412.1</v>
      </c>
    </row>
    <row r="183" spans="1:7" ht="15.75">
      <c r="A183" s="164" t="s">
        <v>18</v>
      </c>
      <c r="B183" s="84"/>
      <c r="C183" s="94" t="s">
        <v>19</v>
      </c>
      <c r="D183" s="95"/>
      <c r="E183" s="230"/>
      <c r="F183" s="94"/>
      <c r="G183" s="27">
        <f>SUM(G184)</f>
        <v>169.6</v>
      </c>
    </row>
    <row r="184" spans="1:7" ht="15.75">
      <c r="A184" s="157" t="s">
        <v>20</v>
      </c>
      <c r="B184" s="84"/>
      <c r="C184" s="114" t="s">
        <v>19</v>
      </c>
      <c r="D184" s="114" t="s">
        <v>13</v>
      </c>
      <c r="E184" s="230"/>
      <c r="F184" s="94"/>
      <c r="G184" s="27">
        <f>SUM(G185,G187,G189,G191)</f>
        <v>169.6</v>
      </c>
    </row>
    <row r="185" spans="1:7" ht="76.5">
      <c r="A185" s="132" t="s">
        <v>262</v>
      </c>
      <c r="B185" s="84"/>
      <c r="C185" s="105" t="s">
        <v>19</v>
      </c>
      <c r="D185" s="105" t="s">
        <v>13</v>
      </c>
      <c r="E185" s="231" t="s">
        <v>261</v>
      </c>
      <c r="F185" s="105"/>
      <c r="G185" s="27">
        <f>SUM(G186)</f>
        <v>23</v>
      </c>
    </row>
    <row r="186" spans="1:7" ht="25.5">
      <c r="A186" s="129" t="s">
        <v>103</v>
      </c>
      <c r="B186" s="84"/>
      <c r="C186" s="24" t="s">
        <v>19</v>
      </c>
      <c r="D186" s="24" t="s">
        <v>13</v>
      </c>
      <c r="E186" s="231" t="s">
        <v>261</v>
      </c>
      <c r="F186" s="24" t="s">
        <v>95</v>
      </c>
      <c r="G186" s="64">
        <v>23</v>
      </c>
    </row>
    <row r="187" spans="1:7" ht="64.5" customHeight="1">
      <c r="A187" s="141" t="s">
        <v>265</v>
      </c>
      <c r="B187" s="84"/>
      <c r="C187" s="105" t="s">
        <v>19</v>
      </c>
      <c r="D187" s="105" t="s">
        <v>13</v>
      </c>
      <c r="E187" s="231" t="s">
        <v>263</v>
      </c>
      <c r="F187" s="24"/>
      <c r="G187" s="27">
        <f>SUM(G188)</f>
        <v>7.6</v>
      </c>
    </row>
    <row r="188" spans="1:7" ht="26.25" customHeight="1">
      <c r="A188" s="129" t="s">
        <v>103</v>
      </c>
      <c r="B188" s="84"/>
      <c r="C188" s="24" t="s">
        <v>19</v>
      </c>
      <c r="D188" s="24" t="s">
        <v>13</v>
      </c>
      <c r="E188" s="220" t="s">
        <v>264</v>
      </c>
      <c r="F188" s="24" t="s">
        <v>95</v>
      </c>
      <c r="G188" s="64">
        <v>7.6</v>
      </c>
    </row>
    <row r="189" spans="1:7" ht="42" customHeight="1">
      <c r="A189" s="141" t="s">
        <v>276</v>
      </c>
      <c r="B189" s="84"/>
      <c r="C189" s="105" t="s">
        <v>19</v>
      </c>
      <c r="D189" s="105" t="s">
        <v>13</v>
      </c>
      <c r="E189" s="231" t="s">
        <v>266</v>
      </c>
      <c r="F189" s="24"/>
      <c r="G189" s="27">
        <f>SUM(G190)</f>
        <v>69.5</v>
      </c>
    </row>
    <row r="190" spans="1:7" ht="26.25" customHeight="1">
      <c r="A190" s="129" t="s">
        <v>103</v>
      </c>
      <c r="B190" s="84"/>
      <c r="C190" s="24" t="s">
        <v>19</v>
      </c>
      <c r="D190" s="24" t="s">
        <v>13</v>
      </c>
      <c r="E190" s="220" t="s">
        <v>266</v>
      </c>
      <c r="F190" s="24" t="s">
        <v>95</v>
      </c>
      <c r="G190" s="64">
        <v>69.5</v>
      </c>
    </row>
    <row r="191" spans="1:7" ht="51.75" customHeight="1">
      <c r="A191" s="141" t="s">
        <v>275</v>
      </c>
      <c r="B191" s="84"/>
      <c r="C191" s="105" t="s">
        <v>19</v>
      </c>
      <c r="D191" s="105" t="s">
        <v>13</v>
      </c>
      <c r="E191" s="231" t="s">
        <v>267</v>
      </c>
      <c r="F191" s="24"/>
      <c r="G191" s="27">
        <f>SUM(G192)</f>
        <v>69.5</v>
      </c>
    </row>
    <row r="192" spans="1:7" ht="15.75" customHeight="1">
      <c r="A192" s="129" t="s">
        <v>28</v>
      </c>
      <c r="B192" s="84"/>
      <c r="C192" s="24" t="s">
        <v>19</v>
      </c>
      <c r="D192" s="24" t="s">
        <v>13</v>
      </c>
      <c r="E192" s="220" t="s">
        <v>267</v>
      </c>
      <c r="F192" s="24" t="s">
        <v>98</v>
      </c>
      <c r="G192" s="64">
        <v>69.5</v>
      </c>
    </row>
    <row r="193" spans="1:7" ht="15">
      <c r="A193" s="156" t="s">
        <v>43</v>
      </c>
      <c r="B193" s="37"/>
      <c r="C193" s="40" t="s">
        <v>44</v>
      </c>
      <c r="D193" s="13"/>
      <c r="E193" s="221"/>
      <c r="F193" s="29"/>
      <c r="G193" s="27">
        <f>SUM(G194)</f>
        <v>100</v>
      </c>
    </row>
    <row r="194" spans="1:7" ht="15">
      <c r="A194" s="127" t="s">
        <v>46</v>
      </c>
      <c r="B194" s="37"/>
      <c r="C194" s="11" t="s">
        <v>44</v>
      </c>
      <c r="D194" s="11" t="s">
        <v>15</v>
      </c>
      <c r="E194" s="209"/>
      <c r="F194" s="26"/>
      <c r="G194" s="27">
        <f>SUM(G195)</f>
        <v>100</v>
      </c>
    </row>
    <row r="195" spans="1:7" ht="76.5">
      <c r="A195" s="132" t="s">
        <v>169</v>
      </c>
      <c r="B195" s="37"/>
      <c r="C195" s="23" t="s">
        <v>44</v>
      </c>
      <c r="D195" s="23" t="s">
        <v>15</v>
      </c>
      <c r="E195" s="212" t="s">
        <v>227</v>
      </c>
      <c r="F195" s="23"/>
      <c r="G195" s="27">
        <f>SUM(G196)</f>
        <v>100</v>
      </c>
    </row>
    <row r="196" spans="1:7" ht="15" customHeight="1">
      <c r="A196" s="129" t="s">
        <v>28</v>
      </c>
      <c r="B196" s="37"/>
      <c r="C196" s="18" t="s">
        <v>44</v>
      </c>
      <c r="D196" s="18" t="s">
        <v>15</v>
      </c>
      <c r="E196" s="210" t="s">
        <v>227</v>
      </c>
      <c r="F196" s="18" t="s">
        <v>98</v>
      </c>
      <c r="G196" s="64">
        <v>100</v>
      </c>
    </row>
    <row r="197" spans="1:7" ht="14.25">
      <c r="A197" s="156" t="s">
        <v>23</v>
      </c>
      <c r="B197" s="83"/>
      <c r="C197" s="40" t="s">
        <v>24</v>
      </c>
      <c r="D197" s="40"/>
      <c r="E197" s="219"/>
      <c r="F197" s="39"/>
      <c r="G197" s="12">
        <f>SUM(G198,G209,G232,G235)</f>
        <v>69297.8</v>
      </c>
    </row>
    <row r="198" spans="1:7" ht="15">
      <c r="A198" s="127" t="s">
        <v>25</v>
      </c>
      <c r="B198" s="83"/>
      <c r="C198" s="11" t="s">
        <v>24</v>
      </c>
      <c r="D198" s="11" t="s">
        <v>13</v>
      </c>
      <c r="E198" s="209"/>
      <c r="F198" s="26"/>
      <c r="G198" s="12">
        <f>SUM(G199,G201,G203,G205,G207)</f>
        <v>18457.099999999999</v>
      </c>
    </row>
    <row r="199" spans="1:7" ht="63.75">
      <c r="A199" s="132" t="s">
        <v>113</v>
      </c>
      <c r="B199" s="83"/>
      <c r="C199" s="23" t="s">
        <v>24</v>
      </c>
      <c r="D199" s="23" t="s">
        <v>13</v>
      </c>
      <c r="E199" s="212" t="s">
        <v>105</v>
      </c>
      <c r="F199" s="23"/>
      <c r="G199" s="27">
        <f>SUM(G200)</f>
        <v>5969.1</v>
      </c>
    </row>
    <row r="200" spans="1:7" ht="25.5" customHeight="1">
      <c r="A200" s="129" t="s">
        <v>103</v>
      </c>
      <c r="B200" s="83"/>
      <c r="C200" s="14" t="s">
        <v>24</v>
      </c>
      <c r="D200" s="14" t="s">
        <v>13</v>
      </c>
      <c r="E200" s="210" t="s">
        <v>105</v>
      </c>
      <c r="F200" s="18" t="s">
        <v>95</v>
      </c>
      <c r="G200" s="65">
        <v>5969.1</v>
      </c>
    </row>
    <row r="201" spans="1:7" ht="78" customHeight="1">
      <c r="A201" s="132" t="s">
        <v>268</v>
      </c>
      <c r="B201" s="83"/>
      <c r="C201" s="13" t="s">
        <v>24</v>
      </c>
      <c r="D201" s="13" t="s">
        <v>13</v>
      </c>
      <c r="E201" s="212" t="s">
        <v>106</v>
      </c>
      <c r="F201" s="23"/>
      <c r="G201" s="12">
        <f>SUM(G202:G202)</f>
        <v>1260</v>
      </c>
    </row>
    <row r="202" spans="1:7" ht="26.25" customHeight="1">
      <c r="A202" s="129" t="s">
        <v>103</v>
      </c>
      <c r="B202" s="83"/>
      <c r="C202" s="14" t="s">
        <v>24</v>
      </c>
      <c r="D202" s="14" t="s">
        <v>13</v>
      </c>
      <c r="E202" s="210" t="s">
        <v>106</v>
      </c>
      <c r="F202" s="18" t="s">
        <v>95</v>
      </c>
      <c r="G202" s="65">
        <v>1260</v>
      </c>
    </row>
    <row r="203" spans="1:7" ht="78" customHeight="1">
      <c r="A203" s="132" t="s">
        <v>107</v>
      </c>
      <c r="B203" s="85"/>
      <c r="C203" s="13" t="s">
        <v>24</v>
      </c>
      <c r="D203" s="13" t="s">
        <v>13</v>
      </c>
      <c r="E203" s="212" t="s">
        <v>108</v>
      </c>
      <c r="F203" s="23"/>
      <c r="G203" s="12">
        <f>SUM(G204:G204)</f>
        <v>10990</v>
      </c>
    </row>
    <row r="204" spans="1:7" ht="27" customHeight="1">
      <c r="A204" s="129" t="s">
        <v>103</v>
      </c>
      <c r="B204" s="83"/>
      <c r="C204" s="14" t="s">
        <v>24</v>
      </c>
      <c r="D204" s="14" t="s">
        <v>13</v>
      </c>
      <c r="E204" s="210" t="s">
        <v>108</v>
      </c>
      <c r="F204" s="18" t="s">
        <v>95</v>
      </c>
      <c r="G204" s="65">
        <v>10990</v>
      </c>
    </row>
    <row r="205" spans="1:7" ht="63.75">
      <c r="A205" s="132" t="s">
        <v>115</v>
      </c>
      <c r="B205" s="83"/>
      <c r="C205" s="13" t="s">
        <v>24</v>
      </c>
      <c r="D205" s="13" t="s">
        <v>13</v>
      </c>
      <c r="E205" s="212" t="s">
        <v>110</v>
      </c>
      <c r="F205" s="23"/>
      <c r="G205" s="12">
        <f>SUM(G206:G206)</f>
        <v>90</v>
      </c>
    </row>
    <row r="206" spans="1:7" ht="25.5" customHeight="1">
      <c r="A206" s="129" t="s">
        <v>103</v>
      </c>
      <c r="B206" s="83"/>
      <c r="C206" s="14" t="s">
        <v>24</v>
      </c>
      <c r="D206" s="14" t="s">
        <v>13</v>
      </c>
      <c r="E206" s="210" t="s">
        <v>110</v>
      </c>
      <c r="F206" s="18" t="s">
        <v>95</v>
      </c>
      <c r="G206" s="65">
        <v>90</v>
      </c>
    </row>
    <row r="207" spans="1:7" ht="63.75">
      <c r="A207" s="132" t="s">
        <v>114</v>
      </c>
      <c r="B207" s="83"/>
      <c r="C207" s="13" t="s">
        <v>24</v>
      </c>
      <c r="D207" s="13" t="s">
        <v>13</v>
      </c>
      <c r="E207" s="212" t="s">
        <v>109</v>
      </c>
      <c r="F207" s="18"/>
      <c r="G207" s="12">
        <f>SUM(G208)</f>
        <v>148</v>
      </c>
    </row>
    <row r="208" spans="1:7" ht="24.75" customHeight="1">
      <c r="A208" s="129" t="s">
        <v>103</v>
      </c>
      <c r="B208" s="83"/>
      <c r="C208" s="14" t="s">
        <v>24</v>
      </c>
      <c r="D208" s="14" t="s">
        <v>13</v>
      </c>
      <c r="E208" s="210" t="s">
        <v>109</v>
      </c>
      <c r="F208" s="18" t="s">
        <v>95</v>
      </c>
      <c r="G208" s="65">
        <v>148</v>
      </c>
    </row>
    <row r="209" spans="1:7" ht="15">
      <c r="A209" s="127" t="s">
        <v>26</v>
      </c>
      <c r="B209" s="83"/>
      <c r="C209" s="25" t="s">
        <v>24</v>
      </c>
      <c r="D209" s="25" t="s">
        <v>27</v>
      </c>
      <c r="E209" s="222"/>
      <c r="F209" s="25"/>
      <c r="G209" s="12">
        <f>SUM(G210,G214,G216,G218,G220,G222,G224,G226,G228,G230,G212)</f>
        <v>50439.399999999994</v>
      </c>
    </row>
    <row r="210" spans="1:7" ht="63.75">
      <c r="A210" s="132" t="s">
        <v>128</v>
      </c>
      <c r="B210" s="83"/>
      <c r="C210" s="13" t="s">
        <v>24</v>
      </c>
      <c r="D210" s="13" t="s">
        <v>27</v>
      </c>
      <c r="E210" s="212" t="s">
        <v>111</v>
      </c>
      <c r="F210" s="23"/>
      <c r="G210" s="12">
        <f>SUM(G211:G211)</f>
        <v>14784.2</v>
      </c>
    </row>
    <row r="211" spans="1:7" ht="26.25" customHeight="1">
      <c r="A211" s="129" t="s">
        <v>103</v>
      </c>
      <c r="B211" s="83"/>
      <c r="C211" s="14" t="s">
        <v>24</v>
      </c>
      <c r="D211" s="14" t="s">
        <v>27</v>
      </c>
      <c r="E211" s="210" t="s">
        <v>111</v>
      </c>
      <c r="F211" s="18" t="s">
        <v>95</v>
      </c>
      <c r="G211" s="65">
        <v>14784.2</v>
      </c>
    </row>
    <row r="212" spans="1:7" ht="63.75">
      <c r="A212" s="135" t="s">
        <v>283</v>
      </c>
      <c r="B212" s="83"/>
      <c r="C212" s="13" t="s">
        <v>24</v>
      </c>
      <c r="D212" s="13" t="s">
        <v>27</v>
      </c>
      <c r="E212" s="212" t="s">
        <v>269</v>
      </c>
      <c r="F212" s="18"/>
      <c r="G212" s="12">
        <f>SUM(G213)</f>
        <v>100</v>
      </c>
    </row>
    <row r="213" spans="1:7" ht="24" customHeight="1">
      <c r="A213" s="129" t="s">
        <v>103</v>
      </c>
      <c r="B213" s="83"/>
      <c r="C213" s="14" t="s">
        <v>24</v>
      </c>
      <c r="D213" s="14" t="s">
        <v>27</v>
      </c>
      <c r="E213" s="210" t="s">
        <v>269</v>
      </c>
      <c r="F213" s="18" t="s">
        <v>95</v>
      </c>
      <c r="G213" s="65">
        <v>100</v>
      </c>
    </row>
    <row r="214" spans="1:7" ht="63.75">
      <c r="A214" s="132" t="s">
        <v>129</v>
      </c>
      <c r="B214" s="83"/>
      <c r="C214" s="13" t="s">
        <v>24</v>
      </c>
      <c r="D214" s="13" t="s">
        <v>27</v>
      </c>
      <c r="E214" s="218" t="s">
        <v>118</v>
      </c>
      <c r="F214" s="13"/>
      <c r="G214" s="12">
        <f>SUM(G215:G215)</f>
        <v>500</v>
      </c>
    </row>
    <row r="215" spans="1:7" ht="26.25" customHeight="1">
      <c r="A215" s="129" t="s">
        <v>103</v>
      </c>
      <c r="B215" s="83"/>
      <c r="C215" s="14" t="s">
        <v>24</v>
      </c>
      <c r="D215" s="14" t="s">
        <v>27</v>
      </c>
      <c r="E215" s="213" t="s">
        <v>118</v>
      </c>
      <c r="F215" s="18" t="s">
        <v>95</v>
      </c>
      <c r="G215" s="65">
        <v>500</v>
      </c>
    </row>
    <row r="216" spans="1:7" ht="63.75">
      <c r="A216" s="132" t="s">
        <v>116</v>
      </c>
      <c r="B216" s="83"/>
      <c r="C216" s="13" t="s">
        <v>24</v>
      </c>
      <c r="D216" s="13" t="s">
        <v>27</v>
      </c>
      <c r="E216" s="218" t="s">
        <v>117</v>
      </c>
      <c r="F216" s="13"/>
      <c r="G216" s="12">
        <f>SUM(G217:G217)</f>
        <v>1763</v>
      </c>
    </row>
    <row r="217" spans="1:7" ht="24" customHeight="1">
      <c r="A217" s="129" t="s">
        <v>103</v>
      </c>
      <c r="B217" s="83"/>
      <c r="C217" s="14" t="s">
        <v>24</v>
      </c>
      <c r="D217" s="14" t="s">
        <v>27</v>
      </c>
      <c r="E217" s="213" t="s">
        <v>117</v>
      </c>
      <c r="F217" s="18" t="s">
        <v>95</v>
      </c>
      <c r="G217" s="65">
        <v>1763</v>
      </c>
    </row>
    <row r="218" spans="1:7" ht="102">
      <c r="A218" s="132" t="s">
        <v>130</v>
      </c>
      <c r="B218" s="83"/>
      <c r="C218" s="13" t="s">
        <v>24</v>
      </c>
      <c r="D218" s="13" t="s">
        <v>27</v>
      </c>
      <c r="E218" s="212" t="s">
        <v>122</v>
      </c>
      <c r="F218" s="23"/>
      <c r="G218" s="12">
        <f>SUM(G219:G219)</f>
        <v>26048</v>
      </c>
    </row>
    <row r="219" spans="1:7" ht="25.5" customHeight="1">
      <c r="A219" s="129" t="s">
        <v>103</v>
      </c>
      <c r="B219" s="83"/>
      <c r="C219" s="14" t="s">
        <v>24</v>
      </c>
      <c r="D219" s="14" t="s">
        <v>27</v>
      </c>
      <c r="E219" s="213" t="s">
        <v>122</v>
      </c>
      <c r="F219" s="18" t="s">
        <v>95</v>
      </c>
      <c r="G219" s="65">
        <v>26048</v>
      </c>
    </row>
    <row r="220" spans="1:7" ht="76.5">
      <c r="A220" s="132" t="s">
        <v>119</v>
      </c>
      <c r="B220" s="83"/>
      <c r="C220" s="13" t="s">
        <v>24</v>
      </c>
      <c r="D220" s="13" t="s">
        <v>27</v>
      </c>
      <c r="E220" s="212" t="s">
        <v>120</v>
      </c>
      <c r="F220" s="23"/>
      <c r="G220" s="12">
        <f>SUM(G221)</f>
        <v>556</v>
      </c>
    </row>
    <row r="221" spans="1:7" ht="25.5" customHeight="1">
      <c r="A221" s="129" t="s">
        <v>103</v>
      </c>
      <c r="B221" s="83"/>
      <c r="C221" s="14" t="s">
        <v>24</v>
      </c>
      <c r="D221" s="14" t="s">
        <v>27</v>
      </c>
      <c r="E221" s="213" t="s">
        <v>120</v>
      </c>
      <c r="F221" s="18" t="s">
        <v>95</v>
      </c>
      <c r="G221" s="65">
        <v>556</v>
      </c>
    </row>
    <row r="222" spans="1:7" ht="76.5">
      <c r="A222" s="132" t="s">
        <v>123</v>
      </c>
      <c r="B222" s="83"/>
      <c r="C222" s="13" t="s">
        <v>24</v>
      </c>
      <c r="D222" s="13" t="s">
        <v>27</v>
      </c>
      <c r="E222" s="212" t="s">
        <v>124</v>
      </c>
      <c r="F222" s="23"/>
      <c r="G222" s="12">
        <f>SUM(G223:G223)</f>
        <v>882</v>
      </c>
    </row>
    <row r="223" spans="1:7" ht="26.25" customHeight="1">
      <c r="A223" s="129" t="s">
        <v>284</v>
      </c>
      <c r="B223" s="83"/>
      <c r="C223" s="14" t="s">
        <v>24</v>
      </c>
      <c r="D223" s="14" t="s">
        <v>27</v>
      </c>
      <c r="E223" s="210" t="s">
        <v>124</v>
      </c>
      <c r="F223" s="18" t="s">
        <v>95</v>
      </c>
      <c r="G223" s="65">
        <v>882</v>
      </c>
    </row>
    <row r="224" spans="1:7" ht="75.75" customHeight="1">
      <c r="A224" s="135" t="s">
        <v>285</v>
      </c>
      <c r="B224" s="83"/>
      <c r="C224" s="13" t="s">
        <v>24</v>
      </c>
      <c r="D224" s="13" t="s">
        <v>27</v>
      </c>
      <c r="E224" s="212" t="s">
        <v>121</v>
      </c>
      <c r="F224" s="23"/>
      <c r="G224" s="12">
        <f>SUM(G225)</f>
        <v>29</v>
      </c>
    </row>
    <row r="225" spans="1:7" ht="25.5" customHeight="1">
      <c r="A225" s="129" t="s">
        <v>103</v>
      </c>
      <c r="B225" s="83"/>
      <c r="C225" s="14" t="s">
        <v>24</v>
      </c>
      <c r="D225" s="14" t="s">
        <v>27</v>
      </c>
      <c r="E225" s="210" t="s">
        <v>121</v>
      </c>
      <c r="F225" s="18" t="s">
        <v>95</v>
      </c>
      <c r="G225" s="65">
        <v>29</v>
      </c>
    </row>
    <row r="226" spans="1:7" ht="63.75">
      <c r="A226" s="132" t="s">
        <v>133</v>
      </c>
      <c r="B226" s="83"/>
      <c r="C226" s="13" t="s">
        <v>24</v>
      </c>
      <c r="D226" s="13" t="s">
        <v>27</v>
      </c>
      <c r="E226" s="212" t="s">
        <v>125</v>
      </c>
      <c r="F226" s="23"/>
      <c r="G226" s="12">
        <f>SUM(G227)</f>
        <v>340</v>
      </c>
    </row>
    <row r="227" spans="1:7" ht="25.5">
      <c r="A227" s="129" t="s">
        <v>103</v>
      </c>
      <c r="B227" s="83"/>
      <c r="C227" s="14" t="s">
        <v>24</v>
      </c>
      <c r="D227" s="14" t="s">
        <v>27</v>
      </c>
      <c r="E227" s="210" t="s">
        <v>125</v>
      </c>
      <c r="F227" s="18" t="s">
        <v>95</v>
      </c>
      <c r="G227" s="65">
        <v>340</v>
      </c>
    </row>
    <row r="228" spans="1:7" ht="63.75">
      <c r="A228" s="132" t="s">
        <v>126</v>
      </c>
      <c r="B228" s="83"/>
      <c r="C228" s="13" t="s">
        <v>24</v>
      </c>
      <c r="D228" s="13" t="s">
        <v>27</v>
      </c>
      <c r="E228" s="212" t="s">
        <v>112</v>
      </c>
      <c r="F228" s="23"/>
      <c r="G228" s="12">
        <f>SUM(G229:G229)</f>
        <v>5377.2</v>
      </c>
    </row>
    <row r="229" spans="1:7" ht="24" customHeight="1">
      <c r="A229" s="129" t="s">
        <v>103</v>
      </c>
      <c r="B229" s="83"/>
      <c r="C229" s="14" t="s">
        <v>24</v>
      </c>
      <c r="D229" s="14" t="s">
        <v>27</v>
      </c>
      <c r="E229" s="210" t="s">
        <v>112</v>
      </c>
      <c r="F229" s="18" t="s">
        <v>95</v>
      </c>
      <c r="G229" s="65">
        <v>5377.2</v>
      </c>
    </row>
    <row r="230" spans="1:7" ht="63.75">
      <c r="A230" s="132" t="s">
        <v>134</v>
      </c>
      <c r="B230" s="83"/>
      <c r="C230" s="13" t="s">
        <v>24</v>
      </c>
      <c r="D230" s="13" t="s">
        <v>27</v>
      </c>
      <c r="E230" s="212" t="s">
        <v>127</v>
      </c>
      <c r="F230" s="23"/>
      <c r="G230" s="12">
        <f>SUM(G231)</f>
        <v>60</v>
      </c>
    </row>
    <row r="231" spans="1:7" ht="24" customHeight="1">
      <c r="A231" s="129" t="s">
        <v>103</v>
      </c>
      <c r="B231" s="86"/>
      <c r="C231" s="14" t="s">
        <v>24</v>
      </c>
      <c r="D231" s="14" t="s">
        <v>27</v>
      </c>
      <c r="E231" s="210" t="s">
        <v>127</v>
      </c>
      <c r="F231" s="18" t="s">
        <v>95</v>
      </c>
      <c r="G231" s="65">
        <v>60</v>
      </c>
    </row>
    <row r="232" spans="1:7" ht="15">
      <c r="A232" s="127" t="s">
        <v>29</v>
      </c>
      <c r="B232" s="37"/>
      <c r="C232" s="26" t="s">
        <v>24</v>
      </c>
      <c r="D232" s="26" t="s">
        <v>24</v>
      </c>
      <c r="E232" s="209"/>
      <c r="F232" s="26"/>
      <c r="G232" s="27">
        <f>SUM(G233)</f>
        <v>64.8</v>
      </c>
    </row>
    <row r="233" spans="1:7" ht="52.5" customHeight="1">
      <c r="A233" s="146" t="s">
        <v>228</v>
      </c>
      <c r="B233" s="37"/>
      <c r="C233" s="23" t="s">
        <v>24</v>
      </c>
      <c r="D233" s="23" t="s">
        <v>24</v>
      </c>
      <c r="E233" s="212" t="s">
        <v>194</v>
      </c>
      <c r="F233" s="23"/>
      <c r="G233" s="27">
        <f>SUM(G234)</f>
        <v>64.8</v>
      </c>
    </row>
    <row r="234" spans="1:7" ht="25.5" customHeight="1">
      <c r="A234" s="129" t="s">
        <v>103</v>
      </c>
      <c r="B234" s="37"/>
      <c r="C234" s="18" t="s">
        <v>24</v>
      </c>
      <c r="D234" s="18" t="s">
        <v>24</v>
      </c>
      <c r="E234" s="210" t="s">
        <v>194</v>
      </c>
      <c r="F234" s="14" t="s">
        <v>95</v>
      </c>
      <c r="G234" s="64">
        <v>64.8</v>
      </c>
    </row>
    <row r="235" spans="1:7" ht="15.75">
      <c r="A235" s="127" t="s">
        <v>30</v>
      </c>
      <c r="B235" s="86"/>
      <c r="C235" s="11" t="s">
        <v>24</v>
      </c>
      <c r="D235" s="11" t="s">
        <v>31</v>
      </c>
      <c r="E235" s="210"/>
      <c r="F235" s="18"/>
      <c r="G235" s="67">
        <f>SUM(G236)</f>
        <v>336.5</v>
      </c>
    </row>
    <row r="236" spans="1:7" ht="53.25" customHeight="1">
      <c r="A236" s="146" t="s">
        <v>167</v>
      </c>
      <c r="B236" s="37"/>
      <c r="C236" s="23" t="s">
        <v>24</v>
      </c>
      <c r="D236" s="23" t="s">
        <v>31</v>
      </c>
      <c r="E236" s="212" t="s">
        <v>145</v>
      </c>
      <c r="F236" s="23"/>
      <c r="G236" s="27">
        <f>SUM(G237:G237)</f>
        <v>336.5</v>
      </c>
    </row>
    <row r="237" spans="1:7" ht="24.75" customHeight="1">
      <c r="A237" s="166" t="s">
        <v>103</v>
      </c>
      <c r="B237" s="37"/>
      <c r="C237" s="18" t="s">
        <v>24</v>
      </c>
      <c r="D237" s="18" t="s">
        <v>31</v>
      </c>
      <c r="E237" s="210" t="s">
        <v>145</v>
      </c>
      <c r="F237" s="14" t="s">
        <v>95</v>
      </c>
      <c r="G237" s="64">
        <v>336.5</v>
      </c>
    </row>
    <row r="238" spans="1:7" ht="15">
      <c r="A238" s="167" t="s">
        <v>35</v>
      </c>
      <c r="B238" s="37"/>
      <c r="C238" s="39" t="s">
        <v>36</v>
      </c>
      <c r="D238" s="18"/>
      <c r="E238" s="210"/>
      <c r="F238" s="14"/>
      <c r="G238" s="27">
        <v>1359</v>
      </c>
    </row>
    <row r="239" spans="1:7" ht="15">
      <c r="A239" s="123" t="s">
        <v>37</v>
      </c>
      <c r="B239" s="37"/>
      <c r="C239" s="26" t="s">
        <v>36</v>
      </c>
      <c r="D239" s="26" t="s">
        <v>13</v>
      </c>
      <c r="E239" s="210"/>
      <c r="F239" s="14"/>
      <c r="G239" s="27">
        <v>1359</v>
      </c>
    </row>
    <row r="240" spans="1:7" ht="52.5" customHeight="1">
      <c r="A240" s="146" t="s">
        <v>278</v>
      </c>
      <c r="B240" s="37"/>
      <c r="C240" s="23" t="s">
        <v>36</v>
      </c>
      <c r="D240" s="23" t="s">
        <v>13</v>
      </c>
      <c r="E240" s="212" t="s">
        <v>277</v>
      </c>
      <c r="F240" s="26"/>
      <c r="G240" s="46">
        <v>14</v>
      </c>
    </row>
    <row r="241" spans="1:7" ht="25.5" customHeight="1">
      <c r="A241" s="129" t="s">
        <v>103</v>
      </c>
      <c r="B241" s="37"/>
      <c r="C241" s="18" t="s">
        <v>36</v>
      </c>
      <c r="D241" s="18" t="s">
        <v>13</v>
      </c>
      <c r="E241" s="210" t="s">
        <v>277</v>
      </c>
      <c r="F241" s="18" t="s">
        <v>95</v>
      </c>
      <c r="G241" s="120">
        <v>14</v>
      </c>
    </row>
    <row r="242" spans="1:7" ht="51">
      <c r="A242" s="132" t="s">
        <v>160</v>
      </c>
      <c r="B242" s="37"/>
      <c r="C242" s="23" t="s">
        <v>36</v>
      </c>
      <c r="D242" s="23" t="s">
        <v>13</v>
      </c>
      <c r="E242" s="212" t="s">
        <v>221</v>
      </c>
      <c r="F242" s="14"/>
      <c r="G242" s="27">
        <f>SUM(G243)</f>
        <v>1345</v>
      </c>
    </row>
    <row r="243" spans="1:7" ht="24.75" customHeight="1">
      <c r="A243" s="129" t="s">
        <v>103</v>
      </c>
      <c r="B243" s="37"/>
      <c r="C243" s="18" t="s">
        <v>36</v>
      </c>
      <c r="D243" s="18" t="s">
        <v>13</v>
      </c>
      <c r="E243" s="210" t="s">
        <v>221</v>
      </c>
      <c r="F243" s="17" t="s">
        <v>95</v>
      </c>
      <c r="G243" s="64">
        <v>1345</v>
      </c>
    </row>
    <row r="244" spans="1:7" ht="15">
      <c r="A244" s="168" t="s">
        <v>230</v>
      </c>
      <c r="B244" s="37"/>
      <c r="C244" s="40" t="s">
        <v>17</v>
      </c>
      <c r="D244" s="40"/>
      <c r="E244" s="224"/>
      <c r="F244" s="40"/>
      <c r="G244" s="27">
        <f t="shared" ref="G244:G246" si="0">SUM(G245)</f>
        <v>102.2</v>
      </c>
    </row>
    <row r="245" spans="1:7" ht="15">
      <c r="A245" s="127" t="s">
        <v>231</v>
      </c>
      <c r="B245" s="37"/>
      <c r="C245" s="26" t="s">
        <v>17</v>
      </c>
      <c r="D245" s="26" t="s">
        <v>13</v>
      </c>
      <c r="E245" s="212"/>
      <c r="F245" s="23"/>
      <c r="G245" s="27">
        <f t="shared" si="0"/>
        <v>102.2</v>
      </c>
    </row>
    <row r="246" spans="1:7" ht="38.25">
      <c r="A246" s="134" t="s">
        <v>232</v>
      </c>
      <c r="B246" s="37"/>
      <c r="C246" s="23" t="s">
        <v>17</v>
      </c>
      <c r="D246" s="23" t="s">
        <v>13</v>
      </c>
      <c r="E246" s="212" t="s">
        <v>235</v>
      </c>
      <c r="F246" s="23"/>
      <c r="G246" s="46">
        <f t="shared" si="0"/>
        <v>102.2</v>
      </c>
    </row>
    <row r="247" spans="1:7" ht="14.25" customHeight="1">
      <c r="A247" s="129" t="s">
        <v>233</v>
      </c>
      <c r="B247" s="37"/>
      <c r="C247" s="18" t="s">
        <v>17</v>
      </c>
      <c r="D247" s="18" t="s">
        <v>13</v>
      </c>
      <c r="E247" s="210" t="s">
        <v>235</v>
      </c>
      <c r="F247" s="18" t="s">
        <v>234</v>
      </c>
      <c r="G247" s="64">
        <v>102.2</v>
      </c>
    </row>
    <row r="248" spans="1:7" ht="15.75">
      <c r="A248" s="169" t="s">
        <v>28</v>
      </c>
      <c r="B248" s="37"/>
      <c r="C248" s="39" t="s">
        <v>64</v>
      </c>
      <c r="D248" s="18"/>
      <c r="E248" s="210"/>
      <c r="F248" s="18"/>
      <c r="G248" s="46">
        <f>SUM(G249)</f>
        <v>6956.6</v>
      </c>
    </row>
    <row r="249" spans="1:7" ht="27">
      <c r="A249" s="170" t="s">
        <v>65</v>
      </c>
      <c r="B249" s="37"/>
      <c r="C249" s="99" t="s">
        <v>64</v>
      </c>
      <c r="D249" s="99" t="s">
        <v>13</v>
      </c>
      <c r="E249" s="232"/>
      <c r="F249" s="102"/>
      <c r="G249" s="67">
        <f>SUM(G250)</f>
        <v>6956.6</v>
      </c>
    </row>
    <row r="250" spans="1:7" ht="51">
      <c r="A250" s="132" t="s">
        <v>156</v>
      </c>
      <c r="B250" s="37"/>
      <c r="C250" s="50" t="s">
        <v>64</v>
      </c>
      <c r="D250" s="50" t="s">
        <v>13</v>
      </c>
      <c r="E250" s="233" t="s">
        <v>229</v>
      </c>
      <c r="F250" s="50"/>
      <c r="G250" s="67">
        <f>SUM(G251)</f>
        <v>6956.6</v>
      </c>
    </row>
    <row r="251" spans="1:7" ht="15.75" thickBot="1">
      <c r="A251" s="129" t="s">
        <v>28</v>
      </c>
      <c r="B251" s="37"/>
      <c r="C251" s="51" t="s">
        <v>64</v>
      </c>
      <c r="D251" s="51" t="s">
        <v>13</v>
      </c>
      <c r="E251" s="234" t="s">
        <v>229</v>
      </c>
      <c r="F251" s="51" t="s">
        <v>98</v>
      </c>
      <c r="G251" s="100">
        <v>6956.6</v>
      </c>
    </row>
    <row r="252" spans="1:7" ht="27" thickTop="1" thickBot="1">
      <c r="A252" s="122" t="s">
        <v>66</v>
      </c>
      <c r="B252" s="8" t="s">
        <v>67</v>
      </c>
      <c r="C252" s="33"/>
      <c r="D252" s="33"/>
      <c r="E252" s="215"/>
      <c r="F252" s="33"/>
      <c r="G252" s="34">
        <f>SUM(G253,G265,G269)</f>
        <v>1839.8</v>
      </c>
    </row>
    <row r="253" spans="1:7" ht="15.75" thickTop="1">
      <c r="A253" s="153" t="s">
        <v>12</v>
      </c>
      <c r="B253" s="87"/>
      <c r="C253" s="109" t="s">
        <v>13</v>
      </c>
      <c r="D253" s="87"/>
      <c r="E253" s="229"/>
      <c r="F253" s="87"/>
      <c r="G253" s="70">
        <f>SUM(G254)</f>
        <v>1467.7</v>
      </c>
    </row>
    <row r="254" spans="1:7" ht="15">
      <c r="A254" s="127" t="s">
        <v>16</v>
      </c>
      <c r="B254" s="37"/>
      <c r="C254" s="11" t="s">
        <v>13</v>
      </c>
      <c r="D254" s="11" t="s">
        <v>17</v>
      </c>
      <c r="E254" s="209"/>
      <c r="F254" s="26"/>
      <c r="G254" s="27">
        <f>SUM(G255,G259,G261,G263)</f>
        <v>1467.7</v>
      </c>
    </row>
    <row r="255" spans="1:7" ht="63.75">
      <c r="A255" s="124" t="s">
        <v>132</v>
      </c>
      <c r="B255" s="37"/>
      <c r="C255" s="48" t="s">
        <v>13</v>
      </c>
      <c r="D255" s="48" t="s">
        <v>17</v>
      </c>
      <c r="E255" s="218" t="s">
        <v>100</v>
      </c>
      <c r="F255" s="48"/>
      <c r="G255" s="27">
        <f>SUM(G256:G258)</f>
        <v>1192.7</v>
      </c>
    </row>
    <row r="256" spans="1:7" ht="38.25">
      <c r="A256" s="129" t="s">
        <v>88</v>
      </c>
      <c r="B256" s="37"/>
      <c r="C256" s="36" t="s">
        <v>13</v>
      </c>
      <c r="D256" s="36" t="s">
        <v>17</v>
      </c>
      <c r="E256" s="213" t="s">
        <v>100</v>
      </c>
      <c r="F256" s="14" t="s">
        <v>90</v>
      </c>
      <c r="G256" s="64">
        <v>975.1</v>
      </c>
    </row>
    <row r="257" spans="1:7" ht="15" customHeight="1">
      <c r="A257" s="129" t="s">
        <v>101</v>
      </c>
      <c r="B257" s="37"/>
      <c r="C257" s="36" t="s">
        <v>13</v>
      </c>
      <c r="D257" s="36" t="s">
        <v>17</v>
      </c>
      <c r="E257" s="213" t="s">
        <v>100</v>
      </c>
      <c r="F257" s="14" t="s">
        <v>91</v>
      </c>
      <c r="G257" s="64">
        <v>217.1</v>
      </c>
    </row>
    <row r="258" spans="1:7" ht="15" customHeight="1">
      <c r="A258" s="129" t="s">
        <v>89</v>
      </c>
      <c r="B258" s="37"/>
      <c r="C258" s="36" t="s">
        <v>13</v>
      </c>
      <c r="D258" s="36" t="s">
        <v>17</v>
      </c>
      <c r="E258" s="213" t="s">
        <v>100</v>
      </c>
      <c r="F258" s="14" t="s">
        <v>92</v>
      </c>
      <c r="G258" s="64">
        <v>0.5</v>
      </c>
    </row>
    <row r="259" spans="1:7" ht="51">
      <c r="A259" s="133" t="s">
        <v>188</v>
      </c>
      <c r="B259" s="37"/>
      <c r="C259" s="13" t="s">
        <v>13</v>
      </c>
      <c r="D259" s="13" t="s">
        <v>17</v>
      </c>
      <c r="E259" s="212" t="s">
        <v>236</v>
      </c>
      <c r="F259" s="13"/>
      <c r="G259" s="27">
        <f>SUM(G260)</f>
        <v>100</v>
      </c>
    </row>
    <row r="260" spans="1:7" ht="15" customHeight="1">
      <c r="A260" s="129" t="s">
        <v>101</v>
      </c>
      <c r="B260" s="37"/>
      <c r="C260" s="14" t="s">
        <v>13</v>
      </c>
      <c r="D260" s="14" t="s">
        <v>17</v>
      </c>
      <c r="E260" s="210" t="s">
        <v>236</v>
      </c>
      <c r="F260" s="14" t="s">
        <v>91</v>
      </c>
      <c r="G260" s="64">
        <v>100</v>
      </c>
    </row>
    <row r="261" spans="1:7" ht="51">
      <c r="A261" s="134" t="s">
        <v>191</v>
      </c>
      <c r="B261" s="37"/>
      <c r="C261" s="23" t="s">
        <v>13</v>
      </c>
      <c r="D261" s="23" t="s">
        <v>17</v>
      </c>
      <c r="E261" s="212" t="s">
        <v>237</v>
      </c>
      <c r="F261" s="23"/>
      <c r="G261" s="27">
        <f>SUM(G262)</f>
        <v>100</v>
      </c>
    </row>
    <row r="262" spans="1:7" ht="15" customHeight="1">
      <c r="A262" s="129" t="s">
        <v>101</v>
      </c>
      <c r="B262" s="37"/>
      <c r="C262" s="14" t="s">
        <v>13</v>
      </c>
      <c r="D262" s="14" t="s">
        <v>17</v>
      </c>
      <c r="E262" s="210" t="s">
        <v>237</v>
      </c>
      <c r="F262" s="14" t="s">
        <v>91</v>
      </c>
      <c r="G262" s="64">
        <v>100</v>
      </c>
    </row>
    <row r="263" spans="1:7" ht="51">
      <c r="A263" s="135" t="s">
        <v>281</v>
      </c>
      <c r="B263" s="37"/>
      <c r="C263" s="13" t="s">
        <v>13</v>
      </c>
      <c r="D263" s="13" t="s">
        <v>17</v>
      </c>
      <c r="E263" s="212" t="s">
        <v>270</v>
      </c>
      <c r="F263" s="14"/>
      <c r="G263" s="27">
        <f>SUM(G264)</f>
        <v>75</v>
      </c>
    </row>
    <row r="264" spans="1:7" ht="15.75" customHeight="1">
      <c r="A264" s="129" t="s">
        <v>101</v>
      </c>
      <c r="B264" s="37"/>
      <c r="C264" s="14" t="s">
        <v>13</v>
      </c>
      <c r="D264" s="14" t="s">
        <v>17</v>
      </c>
      <c r="E264" s="210" t="s">
        <v>270</v>
      </c>
      <c r="F264" s="14" t="s">
        <v>91</v>
      </c>
      <c r="G264" s="64">
        <v>75</v>
      </c>
    </row>
    <row r="265" spans="1:7" ht="15.75">
      <c r="A265" s="154" t="s">
        <v>85</v>
      </c>
      <c r="B265" s="37"/>
      <c r="C265" s="38" t="s">
        <v>15</v>
      </c>
      <c r="D265" s="14"/>
      <c r="E265" s="210" t="s">
        <v>238</v>
      </c>
      <c r="F265" s="14"/>
      <c r="G265" s="46">
        <f>SUM(G266)</f>
        <v>222.1</v>
      </c>
    </row>
    <row r="266" spans="1:7" ht="27">
      <c r="A266" s="126" t="s">
        <v>86</v>
      </c>
      <c r="B266" s="37"/>
      <c r="C266" s="11" t="s">
        <v>15</v>
      </c>
      <c r="D266" s="11" t="s">
        <v>64</v>
      </c>
      <c r="E266" s="210"/>
      <c r="F266" s="18"/>
      <c r="G266" s="16">
        <f>SUM(G267)</f>
        <v>222.1</v>
      </c>
    </row>
    <row r="267" spans="1:7" ht="66.75" customHeight="1">
      <c r="A267" s="132" t="s">
        <v>181</v>
      </c>
      <c r="B267" s="37"/>
      <c r="C267" s="13" t="s">
        <v>15</v>
      </c>
      <c r="D267" s="13" t="s">
        <v>64</v>
      </c>
      <c r="E267" s="212" t="s">
        <v>144</v>
      </c>
      <c r="F267" s="23"/>
      <c r="G267" s="16">
        <f>SUM(G268)</f>
        <v>222.1</v>
      </c>
    </row>
    <row r="268" spans="1:7" ht="38.25">
      <c r="A268" s="129" t="s">
        <v>88</v>
      </c>
      <c r="B268" s="37"/>
      <c r="C268" s="14" t="s">
        <v>15</v>
      </c>
      <c r="D268" s="14" t="s">
        <v>64</v>
      </c>
      <c r="E268" s="210" t="s">
        <v>144</v>
      </c>
      <c r="F268" s="18" t="s">
        <v>90</v>
      </c>
      <c r="G268" s="68">
        <v>222.1</v>
      </c>
    </row>
    <row r="269" spans="1:7" ht="15.75">
      <c r="A269" s="156" t="s">
        <v>18</v>
      </c>
      <c r="B269" s="37"/>
      <c r="C269" s="38" t="s">
        <v>19</v>
      </c>
      <c r="D269" s="13"/>
      <c r="E269" s="219"/>
      <c r="F269" s="39"/>
      <c r="G269" s="27">
        <f>SUM(G270)</f>
        <v>150</v>
      </c>
    </row>
    <row r="270" spans="1:7" ht="15">
      <c r="A270" s="127" t="s">
        <v>68</v>
      </c>
      <c r="B270" s="37"/>
      <c r="C270" s="11" t="s">
        <v>19</v>
      </c>
      <c r="D270" s="11" t="s">
        <v>52</v>
      </c>
      <c r="E270" s="209"/>
      <c r="F270" s="26"/>
      <c r="G270" s="27">
        <f>SUM(G271)</f>
        <v>150</v>
      </c>
    </row>
    <row r="271" spans="1:7" ht="39.75" customHeight="1">
      <c r="A271" s="144" t="s">
        <v>175</v>
      </c>
      <c r="B271" s="37"/>
      <c r="C271" s="23" t="s">
        <v>19</v>
      </c>
      <c r="D271" s="23" t="s">
        <v>52</v>
      </c>
      <c r="E271" s="212" t="s">
        <v>239</v>
      </c>
      <c r="F271" s="23"/>
      <c r="G271" s="27">
        <f>SUM(G272)</f>
        <v>150</v>
      </c>
    </row>
    <row r="272" spans="1:7" ht="15" customHeight="1" thickBot="1">
      <c r="A272" s="155" t="s">
        <v>101</v>
      </c>
      <c r="B272" s="91"/>
      <c r="C272" s="112" t="s">
        <v>19</v>
      </c>
      <c r="D272" s="112" t="s">
        <v>52</v>
      </c>
      <c r="E272" s="214" t="s">
        <v>239</v>
      </c>
      <c r="F272" s="15" t="s">
        <v>91</v>
      </c>
      <c r="G272" s="103">
        <v>150</v>
      </c>
    </row>
    <row r="273" spans="1:7" ht="18" thickTop="1" thickBot="1">
      <c r="A273" s="92" t="s">
        <v>69</v>
      </c>
      <c r="B273" s="52"/>
      <c r="C273" s="52"/>
      <c r="D273" s="52"/>
      <c r="E273" s="235"/>
      <c r="F273" s="52"/>
      <c r="G273" s="34">
        <f>SUM(G13,G24,G156,G161,G252)</f>
        <v>222774.90000000002</v>
      </c>
    </row>
    <row r="274" spans="1:7" ht="13.5" thickTop="1"/>
  </sheetData>
  <mergeCells count="11">
    <mergeCell ref="A4:G4"/>
    <mergeCell ref="A1:G1"/>
    <mergeCell ref="A2:G2"/>
    <mergeCell ref="A3:G3"/>
    <mergeCell ref="A5:G5"/>
    <mergeCell ref="A6:G6"/>
    <mergeCell ref="A9:G9"/>
    <mergeCell ref="A11:A12"/>
    <mergeCell ref="B11:F11"/>
    <mergeCell ref="G11:G12"/>
    <mergeCell ref="A7:G7"/>
  </mergeCells>
  <pageMargins left="0.78740157480314965" right="0.39370078740157483" top="0.39370078740157483" bottom="0.39370078740157483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I12" sqref="I12"/>
    </sheetView>
  </sheetViews>
  <sheetFormatPr defaultRowHeight="12.75"/>
  <cols>
    <col min="1" max="1" width="71" style="81" customWidth="1"/>
    <col min="2" max="2" width="10.85546875" style="104" customWidth="1"/>
    <col min="3" max="3" width="10.140625" style="81" customWidth="1"/>
    <col min="4" max="16384" width="9.140625" style="81"/>
  </cols>
  <sheetData>
    <row r="1" spans="1:7" ht="12.95" customHeight="1">
      <c r="A1" s="199" t="s">
        <v>274</v>
      </c>
      <c r="B1" s="199"/>
      <c r="C1" s="199"/>
      <c r="D1" s="1"/>
      <c r="E1" s="1"/>
      <c r="F1" s="1"/>
      <c r="G1" s="1"/>
    </row>
    <row r="2" spans="1:7" ht="12.95" customHeight="1">
      <c r="A2" s="192" t="s">
        <v>0</v>
      </c>
      <c r="B2" s="192"/>
      <c r="C2" s="192"/>
      <c r="D2" s="1"/>
      <c r="E2" s="1"/>
      <c r="F2" s="1"/>
      <c r="G2" s="1"/>
    </row>
    <row r="3" spans="1:7" ht="12.95" customHeight="1">
      <c r="A3" s="192" t="s">
        <v>292</v>
      </c>
      <c r="B3" s="192"/>
      <c r="C3" s="192"/>
      <c r="D3" s="1"/>
      <c r="E3" s="1"/>
      <c r="F3" s="1"/>
      <c r="G3" s="1"/>
    </row>
    <row r="4" spans="1:7" ht="12.95" customHeight="1">
      <c r="A4" s="192" t="s">
        <v>293</v>
      </c>
      <c r="B4" s="192"/>
      <c r="C4" s="192"/>
      <c r="D4" s="1"/>
      <c r="E4" s="1"/>
      <c r="F4" s="1"/>
      <c r="G4" s="1"/>
    </row>
    <row r="5" spans="1:7" ht="12.95" customHeight="1">
      <c r="A5" s="192" t="s">
        <v>294</v>
      </c>
      <c r="B5" s="192"/>
      <c r="C5" s="192"/>
      <c r="D5" s="1"/>
      <c r="E5" s="1"/>
      <c r="F5" s="1"/>
      <c r="G5" s="1"/>
    </row>
    <row r="6" spans="1:7" ht="12.95" customHeight="1">
      <c r="A6" s="192" t="s">
        <v>291</v>
      </c>
      <c r="B6" s="192"/>
      <c r="C6" s="192"/>
      <c r="D6" s="1"/>
      <c r="E6" s="1"/>
      <c r="F6" s="1"/>
      <c r="G6" s="1"/>
    </row>
    <row r="7" spans="1:7" ht="12.95" customHeight="1">
      <c r="A7" s="192" t="s">
        <v>155</v>
      </c>
      <c r="B7" s="192"/>
      <c r="C7" s="192"/>
      <c r="D7" s="1"/>
      <c r="E7" s="1"/>
      <c r="F7" s="1"/>
      <c r="G7" s="1"/>
    </row>
    <row r="8" spans="1:7" ht="15.75">
      <c r="A8" s="121"/>
      <c r="B8" s="121"/>
      <c r="C8" s="121"/>
      <c r="D8" s="1"/>
      <c r="E8" s="1"/>
      <c r="F8" s="1"/>
      <c r="G8" s="1"/>
    </row>
    <row r="9" spans="1:7" ht="18.75">
      <c r="A9" s="206" t="s">
        <v>84</v>
      </c>
      <c r="B9" s="206"/>
      <c r="C9" s="207"/>
    </row>
    <row r="10" spans="1:7" ht="18.75">
      <c r="A10" s="206" t="s">
        <v>142</v>
      </c>
      <c r="B10" s="206"/>
      <c r="C10" s="207"/>
    </row>
    <row r="11" spans="1:7" ht="26.25" customHeight="1" thickBot="1">
      <c r="A11" s="208" t="s">
        <v>70</v>
      </c>
      <c r="B11" s="208"/>
      <c r="C11" s="208"/>
    </row>
    <row r="12" spans="1:7" ht="45.75" customHeight="1" thickBot="1">
      <c r="A12" s="171" t="s">
        <v>81</v>
      </c>
      <c r="B12" s="171" t="s">
        <v>152</v>
      </c>
      <c r="C12" s="172" t="s">
        <v>82</v>
      </c>
    </row>
    <row r="13" spans="1:7" ht="51.75" customHeight="1">
      <c r="A13" s="173" t="s">
        <v>196</v>
      </c>
      <c r="B13" s="174" t="s">
        <v>193</v>
      </c>
      <c r="C13" s="172">
        <v>8.1999999999999993</v>
      </c>
    </row>
    <row r="14" spans="1:7" ht="31.5">
      <c r="A14" s="175" t="s">
        <v>151</v>
      </c>
      <c r="B14" s="176" t="s">
        <v>146</v>
      </c>
      <c r="C14" s="177">
        <v>430</v>
      </c>
    </row>
    <row r="15" spans="1:7" ht="36" customHeight="1">
      <c r="A15" s="178" t="s">
        <v>195</v>
      </c>
      <c r="B15" s="179" t="s">
        <v>194</v>
      </c>
      <c r="C15" s="180">
        <v>64.8</v>
      </c>
    </row>
    <row r="16" spans="1:7" ht="31.5">
      <c r="A16" s="178" t="s">
        <v>150</v>
      </c>
      <c r="B16" s="181" t="s">
        <v>140</v>
      </c>
      <c r="C16" s="182">
        <v>38</v>
      </c>
    </row>
    <row r="17" spans="1:3" ht="31.5">
      <c r="A17" s="178" t="s">
        <v>149</v>
      </c>
      <c r="B17" s="181" t="s">
        <v>145</v>
      </c>
      <c r="C17" s="182">
        <v>587</v>
      </c>
    </row>
    <row r="18" spans="1:3" ht="31.5">
      <c r="A18" s="178" t="s">
        <v>279</v>
      </c>
      <c r="B18" s="181" t="s">
        <v>277</v>
      </c>
      <c r="C18" s="182">
        <v>20</v>
      </c>
    </row>
    <row r="19" spans="1:3" ht="47.25">
      <c r="A19" s="178" t="s">
        <v>148</v>
      </c>
      <c r="B19" s="181" t="s">
        <v>144</v>
      </c>
      <c r="C19" s="182">
        <v>2222.8000000000002</v>
      </c>
    </row>
    <row r="20" spans="1:3" ht="31.5">
      <c r="A20" s="178" t="s">
        <v>147</v>
      </c>
      <c r="B20" s="181" t="s">
        <v>141</v>
      </c>
      <c r="C20" s="182">
        <v>37</v>
      </c>
    </row>
    <row r="21" spans="1:3" ht="47.25">
      <c r="A21" s="183" t="s">
        <v>157</v>
      </c>
      <c r="B21" s="184" t="s">
        <v>158</v>
      </c>
      <c r="C21" s="185">
        <v>620</v>
      </c>
    </row>
    <row r="22" spans="1:3" ht="48" thickBot="1">
      <c r="A22" s="186" t="s">
        <v>197</v>
      </c>
      <c r="B22" s="187" t="s">
        <v>198</v>
      </c>
      <c r="C22" s="188">
        <v>114.5</v>
      </c>
    </row>
    <row r="23" spans="1:3" ht="22.5" customHeight="1" thickBot="1">
      <c r="A23" s="189" t="s">
        <v>83</v>
      </c>
      <c r="B23" s="190"/>
      <c r="C23" s="191">
        <f>SUM(C13:C22)</f>
        <v>4142.3</v>
      </c>
    </row>
  </sheetData>
  <mergeCells count="10">
    <mergeCell ref="A1:C1"/>
    <mergeCell ref="A2:C2"/>
    <mergeCell ref="A3:C3"/>
    <mergeCell ref="A4:C4"/>
    <mergeCell ref="A5:C5"/>
    <mergeCell ref="A7:C7"/>
    <mergeCell ref="A6:C6"/>
    <mergeCell ref="A9:C9"/>
    <mergeCell ref="A10:C10"/>
    <mergeCell ref="A11:C11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отрасли </vt:lpstr>
      <vt:lpstr>получатели</vt:lpstr>
      <vt:lpstr>программы</vt:lpstr>
      <vt:lpstr>получатели!Заголовки_для_печати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user</cp:lastModifiedBy>
  <cp:lastPrinted>2014-06-14T08:47:47Z</cp:lastPrinted>
  <dcterms:created xsi:type="dcterms:W3CDTF">2012-12-11T08:33:08Z</dcterms:created>
  <dcterms:modified xsi:type="dcterms:W3CDTF">2014-06-14T09:02:28Z</dcterms:modified>
</cp:coreProperties>
</file>