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75" windowHeight="11040"/>
  </bookViews>
  <sheets>
    <sheet name="подразделы" sheetId="2" r:id="rId1"/>
  </sheets>
  <definedNames>
    <definedName name="_xlnm._FilterDatabase" localSheetId="0" hidden="1">подразделы!$A$2:$G$104</definedName>
  </definedNames>
  <calcPr calcId="125725"/>
</workbook>
</file>

<file path=xl/calcChain.xml><?xml version="1.0" encoding="utf-8"?>
<calcChain xmlns="http://schemas.openxmlformats.org/spreadsheetml/2006/main">
  <c r="E104" i="2"/>
  <c r="G6"/>
  <c r="G64" l="1"/>
  <c r="G35" l="1"/>
  <c r="G34" s="1"/>
  <c r="G33" s="1"/>
  <c r="G32" s="1"/>
  <c r="G96" l="1"/>
  <c r="G94"/>
  <c r="G93" l="1"/>
  <c r="G92" s="1"/>
  <c r="G91" s="1"/>
  <c r="G90" s="1"/>
  <c r="G30" l="1"/>
  <c r="G29" s="1"/>
  <c r="G28" s="1"/>
  <c r="G27" s="1"/>
  <c r="G75" l="1"/>
  <c r="G74" s="1"/>
  <c r="G88" l="1"/>
  <c r="G87" s="1"/>
  <c r="G86" s="1"/>
  <c r="G85" s="1"/>
  <c r="G17" l="1"/>
  <c r="G15" l="1"/>
  <c r="G81" l="1"/>
  <c r="G37" l="1"/>
  <c r="G100" l="1"/>
  <c r="G20" l="1"/>
  <c r="G102" l="1"/>
  <c r="G79" l="1"/>
  <c r="G98"/>
  <c r="G66" l="1"/>
  <c r="G104" s="1"/>
</calcChain>
</file>

<file path=xl/sharedStrings.xml><?xml version="1.0" encoding="utf-8"?>
<sst xmlns="http://schemas.openxmlformats.org/spreadsheetml/2006/main" count="477" uniqueCount="240">
  <si>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</si>
  <si>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</si>
  <si>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</si>
  <si>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</si>
  <si>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</si>
  <si>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</si>
  <si>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</si>
  <si>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</si>
  <si>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Общеэкономические вопросы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</si>
  <si>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</si>
  <si>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</si>
  <si>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</si>
  <si>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</si>
  <si>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</si>
  <si>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</si>
  <si>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</si>
  <si>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</si>
  <si>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</si>
  <si>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</si>
  <si>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</si>
  <si>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</si>
  <si>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</si>
  <si>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</si>
  <si>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</si>
  <si>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</si>
  <si>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</si>
  <si>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</si>
  <si>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</si>
  <si>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</si>
  <si>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</si>
  <si>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</si>
  <si>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</si>
  <si>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</t>
  </si>
  <si>
    <t>Пенсионное обеспечение</t>
  </si>
  <si>
    <t>12</t>
  </si>
  <si>
    <t>Коммунальное хозяйство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</si>
  <si>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</si>
  <si>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</si>
  <si>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</si>
  <si>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14</t>
  </si>
  <si>
    <t>Другие вопросы в области национальной экономики</t>
  </si>
  <si>
    <t>тыс.руб.</t>
  </si>
  <si>
    <t>Наименование показателя</t>
  </si>
  <si>
    <t xml:space="preserve">Код раздела </t>
  </si>
  <si>
    <t>Код подраздела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</si>
  <si>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</si>
  <si>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</si>
  <si>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</si>
  <si>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</si>
  <si>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Иные бюджетные ассигнования</t>
  </si>
  <si>
    <t>200</t>
  </si>
  <si>
    <t>800</t>
  </si>
  <si>
    <t>600</t>
  </si>
  <si>
    <t>500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</si>
  <si>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</si>
  <si>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(муниципального) долга</t>
  </si>
  <si>
    <t>90 9 00 00000</t>
  </si>
  <si>
    <t>Закупка товаров, работ и услуг для обеспечения государственных (муниципальных) нужд</t>
  </si>
  <si>
    <t>Основное мероприятие «Молодежь»</t>
  </si>
  <si>
    <t>01 0 00 00000</t>
  </si>
  <si>
    <t>01 2 00 00000</t>
  </si>
  <si>
    <t>01 2 02 00000</t>
  </si>
  <si>
    <t>Подпрограмма муниципальной программы «Культура, сохранение культурного наследия в Пустошкинском районе»</t>
  </si>
  <si>
    <t>02 0 00 00000</t>
  </si>
  <si>
    <t>Подпрограмма муниципальной программы «Дошкольное, общее и дополнительное образование»</t>
  </si>
  <si>
    <t>01 1 00 00000</t>
  </si>
  <si>
    <t>Основное мероприятие «Общее образование»</t>
  </si>
  <si>
    <t>01 1 02 00000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</si>
  <si>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</si>
  <si>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08 0 00 00000</t>
  </si>
  <si>
    <t>08 1 00 00000</t>
  </si>
  <si>
    <t>90 0 00 00000</t>
  </si>
  <si>
    <t>Непрограммные расходы</t>
  </si>
  <si>
    <t>Социальное обеспечение населения</t>
  </si>
  <si>
    <t>Межбюджетные трансферты общего характера бюджетам бюджетной системы Российской Федерации</t>
  </si>
  <si>
    <t xml:space="preserve">Дополнительное образование детей
</t>
  </si>
  <si>
    <t>Судебная система</t>
  </si>
  <si>
    <t>Подпрограмма муниципальной программы «Молодежная  поолитика»</t>
  </si>
  <si>
    <t>01 1 02 42180</t>
  </si>
  <si>
    <t xml:space="preserve">Расходы на организацию двухразового питания обучающихся с ограниченными возможностями здоровья в муниципальных образовательных организациях  </t>
  </si>
  <si>
    <t>Сельское хозяйство и рыболовство</t>
  </si>
  <si>
    <t>03 0 00 00000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</si>
  <si>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</t>
  </si>
  <si>
    <t xml:space="preserve">Муниципальная программа муниципального образования «Пустошкинский район» «Развитие культуры в Пустошкинском районе» </t>
  </si>
  <si>
    <t xml:space="preserve"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 </t>
  </si>
  <si>
    <t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</si>
  <si>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</t>
  </si>
  <si>
    <t>03 1 01 00000</t>
  </si>
  <si>
    <t>03 1 00 00000</t>
  </si>
  <si>
    <t>03 1 01 41600</t>
  </si>
  <si>
    <t>03 1 01 W1600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</si>
  <si>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</si>
  <si>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</si>
  <si>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Расходы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</si>
  <si>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Софинансирование расходов за счет средств муниципального образования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</si>
  <si>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Федеральный проект "Успех каждого ребенка"</t>
  </si>
  <si>
    <t>01 1 Е2 00000</t>
  </si>
  <si>
    <t>01 1 Е2 54910</t>
  </si>
  <si>
    <t>Основное мероприятие «Ликвидация несанкционированных свалок и оборудование контейнерных площадок »</t>
  </si>
  <si>
    <t>Субсидии бюджетам поселений на софинансирование мероприятий по ликвидации несанкционированных свалок</t>
  </si>
  <si>
    <t>Субсидии бюджетам поселений на обеспечение мероприятий по оборудованию контейнерных площадок для накопления твердых коммунальных отходов</t>
  </si>
  <si>
    <t>Субсидии бюджетам поселений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</si>
  <si>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</si>
  <si>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Непрограммные виды деятельности органов местного самоуправления Пустошкинского района</t>
  </si>
  <si>
    <t>05 1 02 00000</t>
  </si>
  <si>
    <t>05 1 02 41730</t>
  </si>
  <si>
    <t>05 1 02 41740</t>
  </si>
  <si>
    <t>03 1 01 41550</t>
  </si>
  <si>
    <t>05 1 01 81040</t>
  </si>
  <si>
    <t>Осуществление расходов по возмещению затрат теплоснабжающей организации на приобретение топлива для подготовки к отопительному сезону</t>
  </si>
  <si>
    <t>90 9 00 00010</t>
  </si>
  <si>
    <t xml:space="preserve">Расходы резервного фонда Администрации области 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</si>
  <si>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</si>
  <si>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Развитие форм и моделей вовлечения молодежи в трудовую и экономическую деятельность, реализация мер поддержки молодых семей</t>
  </si>
  <si>
    <t>01 2 02 43030</t>
  </si>
  <si>
    <t xml:space="preserve">Молодежная политика </t>
  </si>
  <si>
    <t xml:space="preserve">Дотации на выравнивание бюджетной обеспеченности субъектов Российской Федерации и муниципальных образований
</t>
  </si>
  <si>
    <t>Обслуживание государственного (муниципального) внутреннего долга</t>
  </si>
  <si>
    <t xml:space="preserve">Другие вопросы в области социальной политики
</t>
  </si>
  <si>
    <t>08 1 07 00000</t>
  </si>
  <si>
    <t>08 1 07 41070</t>
  </si>
  <si>
    <t>Расходы на реализацию мероприятий по адаптации социально значимых объектов к потребностям маломобильных групп населения</t>
  </si>
  <si>
    <t>Основное мероприятие "Приспособление к потребностям инвалидов муниципальных квартир, подъездов, дворовых территорий путем переоборудования, приобретения и установки технических средств реабилитации"</t>
  </si>
  <si>
    <t>08 1 07 W1070</t>
  </si>
  <si>
    <t>Расходы на софинансирование мероприятий по адаптации социально значимых объектов к потребностям маломобильных групп населения</t>
  </si>
  <si>
    <t>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</si>
  <si>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08 1 04 LП020</t>
  </si>
  <si>
    <t>Расходы резервного фонда Администрации области</t>
  </si>
  <si>
    <t>Основное мероприятие «Развитие туризма на территории Пустошкинского района»</t>
  </si>
  <si>
    <t>02 1 03 41910</t>
  </si>
  <si>
    <t>02 1 03 00000</t>
  </si>
  <si>
    <t xml:space="preserve"> 02 1 00 00000</t>
  </si>
  <si>
    <t>Субсидии на установку знаков туристской навигации</t>
  </si>
  <si>
    <t>Другие вопросы в области национальной безопасности и правоохранительной деятельности</t>
  </si>
  <si>
    <t>Охрана окружающей среды</t>
  </si>
  <si>
    <t>Сбор, удаление отходов и очистка сточных вод</t>
  </si>
  <si>
    <t>исполнено 2024 год</t>
  </si>
  <si>
    <t>исполнено 2023 год</t>
  </si>
  <si>
    <t>первоначальный план</t>
  </si>
  <si>
    <t>план с изменениями</t>
  </si>
  <si>
    <t>1976,6</t>
  </si>
  <si>
    <t>20047,1</t>
  </si>
  <si>
    <t>1,9</t>
  </si>
  <si>
    <t>215,3</t>
  </si>
  <si>
    <t>5273,4</t>
  </si>
  <si>
    <t>1001,4</t>
  </si>
  <si>
    <t>3055,5</t>
  </si>
  <si>
    <t>618,7</t>
  </si>
  <si>
    <t>170</t>
  </si>
  <si>
    <t>1492,1</t>
  </si>
  <si>
    <t>35326,3</t>
  </si>
  <si>
    <t>41,5</t>
  </si>
  <si>
    <t>352</t>
  </si>
  <si>
    <t>40252,8</t>
  </si>
  <si>
    <t>2906</t>
  </si>
  <si>
    <t>595,8</t>
  </si>
  <si>
    <t>32932</t>
  </si>
  <si>
    <t>176643,5</t>
  </si>
  <si>
    <t>26656,7</t>
  </si>
  <si>
    <t>612,8</t>
  </si>
  <si>
    <t>1630,3</t>
  </si>
  <si>
    <t>20552,9</t>
  </si>
  <si>
    <t>1973,4</t>
  </si>
  <si>
    <t>179,7</t>
  </si>
  <si>
    <t>4058,3</t>
  </si>
  <si>
    <t>946,4</t>
  </si>
  <si>
    <t>4382,1</t>
  </si>
  <si>
    <t>6767,4</t>
  </si>
  <si>
    <t>3674,2</t>
  </si>
  <si>
    <t>37029,9</t>
  </si>
  <si>
    <t>43510,8</t>
  </si>
  <si>
    <t>238475,3</t>
  </si>
  <si>
    <t>6211,4</t>
  </si>
  <si>
    <t>840,0</t>
  </si>
  <si>
    <t>35121,7</t>
  </si>
  <si>
    <t>1658,6</t>
  </si>
  <si>
    <t>17690,8</t>
  </si>
  <si>
    <t>5666,7</t>
  </si>
  <si>
    <t>2644,5</t>
  </si>
  <si>
    <t>Обеспечение проведения выборов и референдумов</t>
  </si>
  <si>
    <t>5523,3</t>
  </si>
  <si>
    <t>833,7</t>
  </si>
  <si>
    <t>2133</t>
  </si>
  <si>
    <t>787,6</t>
  </si>
  <si>
    <t>125</t>
  </si>
  <si>
    <t>208,4</t>
  </si>
  <si>
    <t>25442,1</t>
  </si>
  <si>
    <t>182</t>
  </si>
  <si>
    <t>332,2</t>
  </si>
  <si>
    <t>8767,3</t>
  </si>
  <si>
    <t>2242,2</t>
  </si>
  <si>
    <t>33076,5</t>
  </si>
  <si>
    <t>77622,3</t>
  </si>
  <si>
    <t>19544,3</t>
  </si>
  <si>
    <t>363,5</t>
  </si>
  <si>
    <t>2105,9</t>
  </si>
  <si>
    <t>21115,3</t>
  </si>
  <si>
    <t>1937,4</t>
  </si>
  <si>
    <t>202,9</t>
  </si>
  <si>
    <t>1560,2</t>
  </si>
  <si>
    <t>871</t>
  </si>
  <si>
    <t>2399,8</t>
  </si>
  <si>
    <t>3,5</t>
  </si>
  <si>
    <t>619,0</t>
  </si>
  <si>
    <t>575</t>
  </si>
  <si>
    <t>16028,8</t>
  </si>
  <si>
    <t>1</t>
  </si>
  <si>
    <t>6632,9</t>
  </si>
  <si>
    <t>266</t>
  </si>
  <si>
    <t>5009,9</t>
  </si>
  <si>
    <t>870,5</t>
  </si>
  <si>
    <t>2307</t>
  </si>
  <si>
    <t>18,7</t>
  </si>
  <si>
    <t>165</t>
  </si>
  <si>
    <t>760</t>
  </si>
  <si>
    <t>22332</t>
  </si>
  <si>
    <t>50</t>
  </si>
  <si>
    <t>20749</t>
  </si>
  <si>
    <t>912,1</t>
  </si>
  <si>
    <t>29521</t>
  </si>
  <si>
    <t>69628,5</t>
  </si>
  <si>
    <t>20044,7</t>
  </si>
  <si>
    <t>547,6</t>
  </si>
  <si>
    <t>666</t>
  </si>
  <si>
    <t>15342</t>
  </si>
  <si>
    <t>159,7</t>
  </si>
  <si>
    <t>2144</t>
  </si>
  <si>
    <t>2325,7</t>
  </si>
  <si>
    <t>2920,6</t>
  </si>
  <si>
    <t>33802,9</t>
  </si>
  <si>
    <t>23307</t>
  </si>
  <si>
    <t>25957,5</t>
  </si>
  <si>
    <t>22013,1</t>
  </si>
  <si>
    <t>11341,7</t>
  </si>
  <si>
    <t>120407,8</t>
  </si>
  <si>
    <t>132712,5</t>
  </si>
  <si>
    <t>4277,1</t>
  </si>
  <si>
    <t>3700,5</t>
  </si>
  <si>
    <t>235659</t>
  </si>
  <si>
    <t>Расходы   по разделам, подразделам  в сравнении с первоначально утвержденным решением о бюджете значениями и с уточненными значениями с учетом внесенных изменений, а также фактическими расходами за предыдущий и отчетный финансовый год МО "Пустошкинский район"</t>
  </si>
</sst>
</file>

<file path=xl/styles.xml><?xml version="1.0" encoding="utf-8"?>
<styleSheet xmlns="http://schemas.openxmlformats.org/spreadsheetml/2006/main">
  <numFmts count="1">
    <numFmt numFmtId="164" formatCode="0.0"/>
  </numFmts>
  <fonts count="26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3" fillId="0" borderId="0"/>
    <xf numFmtId="0" fontId="14" fillId="0" borderId="0"/>
  </cellStyleXfs>
  <cellXfs count="104">
    <xf numFmtId="0" fontId="0" fillId="0" borderId="0" xfId="0"/>
    <xf numFmtId="0" fontId="1" fillId="0" borderId="0" xfId="0" applyFont="1" applyAlignment="1"/>
    <xf numFmtId="49" fontId="9" fillId="0" borderId="5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12" fillId="3" borderId="5" xfId="0" applyNumberFormat="1" applyFont="1" applyFill="1" applyBorder="1" applyAlignment="1">
      <alignment horizontal="center" vertical="top" wrapText="1"/>
    </xf>
    <xf numFmtId="49" fontId="7" fillId="3" borderId="5" xfId="0" applyNumberFormat="1" applyFont="1" applyFill="1" applyBorder="1" applyAlignment="1">
      <alignment horizontal="center" vertical="top" wrapText="1"/>
    </xf>
    <xf numFmtId="49" fontId="12" fillId="0" borderId="5" xfId="0" applyNumberFormat="1" applyFont="1" applyFill="1" applyBorder="1" applyAlignment="1">
      <alignment horizontal="center" vertical="top" wrapText="1"/>
    </xf>
    <xf numFmtId="49" fontId="8" fillId="5" borderId="5" xfId="1" applyNumberFormat="1" applyFont="1" applyFill="1" applyBorder="1" applyAlignment="1">
      <alignment horizontal="center" vertical="top" shrinkToFit="1"/>
    </xf>
    <xf numFmtId="49" fontId="9" fillId="3" borderId="5" xfId="0" applyNumberFormat="1" applyFont="1" applyFill="1" applyBorder="1" applyAlignment="1">
      <alignment horizontal="center" vertical="top" wrapText="1"/>
    </xf>
    <xf numFmtId="49" fontId="11" fillId="5" borderId="5" xfId="1" applyNumberFormat="1" applyFont="1" applyFill="1" applyBorder="1" applyAlignment="1">
      <alignment horizontal="center" vertical="top" shrinkToFit="1"/>
    </xf>
    <xf numFmtId="0" fontId="2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justify" vertical="top"/>
    </xf>
    <xf numFmtId="0" fontId="15" fillId="0" borderId="8" xfId="0" applyFont="1" applyBorder="1" applyAlignment="1">
      <alignment horizontal="right"/>
    </xf>
    <xf numFmtId="0" fontId="15" fillId="0" borderId="0" xfId="0" applyFont="1" applyBorder="1" applyAlignment="1">
      <alignment horizontal="right"/>
    </xf>
    <xf numFmtId="0" fontId="16" fillId="0" borderId="0" xfId="0" applyFont="1" applyAlignment="1">
      <alignment horizontal="right"/>
    </xf>
    <xf numFmtId="0" fontId="4" fillId="3" borderId="9" xfId="0" applyFont="1" applyFill="1" applyBorder="1" applyAlignment="1">
      <alignment horizontal="center" vertical="center" textRotation="90" wrapText="1"/>
    </xf>
    <xf numFmtId="0" fontId="17" fillId="0" borderId="0" xfId="0" applyFont="1"/>
    <xf numFmtId="0" fontId="0" fillId="0" borderId="0" xfId="0" applyAlignment="1">
      <alignment horizontal="justify" vertical="top"/>
    </xf>
    <xf numFmtId="0" fontId="19" fillId="0" borderId="0" xfId="0" applyFont="1" applyAlignment="1">
      <alignment horizontal="justify"/>
    </xf>
    <xf numFmtId="0" fontId="19" fillId="0" borderId="0" xfId="0" applyFont="1" applyBorder="1" applyAlignment="1">
      <alignment horizontal="justify"/>
    </xf>
    <xf numFmtId="0" fontId="0" fillId="0" borderId="0" xfId="0" applyBorder="1"/>
    <xf numFmtId="49" fontId="7" fillId="0" borderId="5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1" fillId="4" borderId="5" xfId="0" applyFont="1" applyFill="1" applyBorder="1" applyAlignment="1">
      <alignment horizontal="justify" vertical="top" wrapText="1"/>
    </xf>
    <xf numFmtId="164" fontId="18" fillId="0" borderId="5" xfId="0" applyNumberFormat="1" applyFont="1" applyFill="1" applyBorder="1" applyAlignment="1">
      <alignment horizontal="center" vertical="top" wrapText="1"/>
    </xf>
    <xf numFmtId="0" fontId="10" fillId="4" borderId="5" xfId="0" applyFont="1" applyFill="1" applyBorder="1" applyAlignment="1">
      <alignment horizontal="justify" vertical="top" wrapText="1"/>
    </xf>
    <xf numFmtId="164" fontId="6" fillId="0" borderId="5" xfId="0" applyNumberFormat="1" applyFont="1" applyFill="1" applyBorder="1" applyAlignment="1">
      <alignment horizontal="center" vertical="top" wrapText="1"/>
    </xf>
    <xf numFmtId="164" fontId="18" fillId="3" borderId="5" xfId="0" applyNumberFormat="1" applyFont="1" applyFill="1" applyBorder="1" applyAlignment="1">
      <alignment horizontal="center" vertical="top" wrapText="1"/>
    </xf>
    <xf numFmtId="164" fontId="6" fillId="3" borderId="5" xfId="0" applyNumberFormat="1" applyFont="1" applyFill="1" applyBorder="1" applyAlignment="1">
      <alignment horizontal="center" vertical="top" wrapText="1"/>
    </xf>
    <xf numFmtId="0" fontId="8" fillId="4" borderId="5" xfId="0" applyFont="1" applyFill="1" applyBorder="1" applyAlignment="1">
      <alignment horizontal="justify" vertical="top" wrapText="1"/>
    </xf>
    <xf numFmtId="0" fontId="10" fillId="0" borderId="5" xfId="0" applyFont="1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0" fontId="4" fillId="3" borderId="12" xfId="0" applyFont="1" applyFill="1" applyBorder="1" applyAlignment="1">
      <alignment vertical="top" wrapText="1"/>
    </xf>
    <xf numFmtId="0" fontId="4" fillId="3" borderId="13" xfId="0" applyFont="1" applyFill="1" applyBorder="1" applyAlignment="1">
      <alignment vertical="top" wrapText="1"/>
    </xf>
    <xf numFmtId="0" fontId="4" fillId="3" borderId="15" xfId="0" applyFont="1" applyFill="1" applyBorder="1" applyAlignment="1">
      <alignment horizontal="center" vertical="center" textRotation="90" wrapText="1"/>
    </xf>
    <xf numFmtId="0" fontId="4" fillId="3" borderId="17" xfId="0" applyFont="1" applyFill="1" applyBorder="1" applyAlignment="1">
      <alignment vertical="top" wrapText="1"/>
    </xf>
    <xf numFmtId="0" fontId="4" fillId="3" borderId="18" xfId="0" applyFont="1" applyFill="1" applyBorder="1" applyAlignment="1">
      <alignment horizontal="center" vertical="center" wrapText="1"/>
    </xf>
    <xf numFmtId="49" fontId="21" fillId="0" borderId="5" xfId="0" applyNumberFormat="1" applyFont="1" applyBorder="1" applyAlignment="1">
      <alignment horizontal="center" vertical="top" wrapText="1"/>
    </xf>
    <xf numFmtId="49" fontId="21" fillId="3" borderId="5" xfId="0" applyNumberFormat="1" applyFont="1" applyFill="1" applyBorder="1" applyAlignment="1">
      <alignment horizontal="center" vertical="top" wrapText="1"/>
    </xf>
    <xf numFmtId="164" fontId="21" fillId="0" borderId="5" xfId="0" applyNumberFormat="1" applyFont="1" applyFill="1" applyBorder="1" applyAlignment="1">
      <alignment horizontal="center" vertical="top" wrapText="1"/>
    </xf>
    <xf numFmtId="0" fontId="21" fillId="0" borderId="3" xfId="0" applyFont="1" applyBorder="1" applyAlignment="1">
      <alignment horizontal="justify" vertical="top" wrapText="1"/>
    </xf>
    <xf numFmtId="49" fontId="21" fillId="0" borderId="3" xfId="0" applyNumberFormat="1" applyFont="1" applyBorder="1" applyAlignment="1">
      <alignment horizontal="center" vertical="top" wrapText="1"/>
    </xf>
    <xf numFmtId="164" fontId="21" fillId="0" borderId="3" xfId="0" applyNumberFormat="1" applyFont="1" applyFill="1" applyBorder="1" applyAlignment="1">
      <alignment horizontal="center" vertical="top" wrapText="1"/>
    </xf>
    <xf numFmtId="0" fontId="16" fillId="0" borderId="0" xfId="0" applyFont="1"/>
    <xf numFmtId="0" fontId="3" fillId="4" borderId="5" xfId="0" applyFont="1" applyFill="1" applyBorder="1" applyAlignment="1">
      <alignment horizontal="justify" vertical="top" wrapText="1"/>
    </xf>
    <xf numFmtId="164" fontId="21" fillId="3" borderId="5" xfId="0" applyNumberFormat="1" applyFont="1" applyFill="1" applyBorder="1" applyAlignment="1">
      <alignment horizontal="center" vertical="top" wrapText="1"/>
    </xf>
    <xf numFmtId="0" fontId="21" fillId="0" borderId="4" xfId="0" applyFont="1" applyFill="1" applyBorder="1" applyAlignment="1">
      <alignment horizontal="justify" vertical="top" wrapText="1"/>
    </xf>
    <xf numFmtId="49" fontId="21" fillId="0" borderId="4" xfId="0" applyNumberFormat="1" applyFont="1" applyFill="1" applyBorder="1" applyAlignment="1">
      <alignment horizontal="center" vertical="top" wrapText="1"/>
    </xf>
    <xf numFmtId="164" fontId="21" fillId="0" borderId="4" xfId="0" applyNumberFormat="1" applyFont="1" applyFill="1" applyBorder="1" applyAlignment="1">
      <alignment horizontal="center" vertical="top" wrapText="1"/>
    </xf>
    <xf numFmtId="49" fontId="21" fillId="0" borderId="5" xfId="0" applyNumberFormat="1" applyFont="1" applyFill="1" applyBorder="1" applyAlignment="1">
      <alignment horizontal="center" vertical="top" wrapText="1"/>
    </xf>
    <xf numFmtId="0" fontId="3" fillId="5" borderId="5" xfId="1" applyFont="1" applyFill="1" applyBorder="1" applyAlignment="1">
      <alignment horizontal="justify" vertical="top" wrapText="1"/>
    </xf>
    <xf numFmtId="49" fontId="3" fillId="5" borderId="5" xfId="1" applyNumberFormat="1" applyFont="1" applyFill="1" applyBorder="1" applyAlignment="1">
      <alignment horizontal="center" vertical="top" shrinkToFit="1"/>
    </xf>
    <xf numFmtId="0" fontId="3" fillId="0" borderId="5" xfId="0" applyFont="1" applyBorder="1" applyAlignment="1">
      <alignment vertical="top"/>
    </xf>
    <xf numFmtId="0" fontId="21" fillId="3" borderId="5" xfId="0" applyFont="1" applyFill="1" applyBorder="1" applyAlignment="1">
      <alignment horizontal="justify" vertical="top" wrapText="1"/>
    </xf>
    <xf numFmtId="0" fontId="21" fillId="3" borderId="4" xfId="0" applyFont="1" applyFill="1" applyBorder="1" applyAlignment="1">
      <alignment horizontal="justify" vertical="top" wrapText="1"/>
    </xf>
    <xf numFmtId="49" fontId="21" fillId="3" borderId="4" xfId="0" applyNumberFormat="1" applyFont="1" applyFill="1" applyBorder="1" applyAlignment="1">
      <alignment horizontal="center" vertical="top" wrapText="1"/>
    </xf>
    <xf numFmtId="164" fontId="21" fillId="0" borderId="6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justify" vertical="top" wrapText="1"/>
    </xf>
    <xf numFmtId="49" fontId="3" fillId="0" borderId="5" xfId="0" applyNumberFormat="1" applyFont="1" applyBorder="1" applyAlignment="1">
      <alignment horizontal="center" vertical="top"/>
    </xf>
    <xf numFmtId="49" fontId="21" fillId="0" borderId="7" xfId="0" applyNumberFormat="1" applyFont="1" applyFill="1" applyBorder="1" applyAlignment="1">
      <alignment horizontal="center" vertical="top" wrapText="1"/>
    </xf>
    <xf numFmtId="49" fontId="21" fillId="0" borderId="3" xfId="0" applyNumberFormat="1" applyFont="1" applyFill="1" applyBorder="1" applyAlignment="1">
      <alignment horizontal="center" vertical="top" wrapText="1"/>
    </xf>
    <xf numFmtId="0" fontId="3" fillId="7" borderId="5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justify" vertical="top" wrapText="1"/>
    </xf>
    <xf numFmtId="0" fontId="5" fillId="0" borderId="0" xfId="0" applyFont="1"/>
    <xf numFmtId="0" fontId="3" fillId="7" borderId="4" xfId="0" applyFont="1" applyFill="1" applyBorder="1" applyAlignment="1">
      <alignment horizontal="center" vertical="top" wrapText="1"/>
    </xf>
    <xf numFmtId="0" fontId="21" fillId="3" borderId="5" xfId="0" applyNumberFormat="1" applyFont="1" applyFill="1" applyBorder="1" applyAlignment="1">
      <alignment horizontal="justify" vertical="top" wrapText="1"/>
    </xf>
    <xf numFmtId="0" fontId="3" fillId="3" borderId="6" xfId="1" applyFont="1" applyFill="1" applyBorder="1" applyAlignment="1">
      <alignment horizontal="justify" vertical="top" wrapText="1"/>
    </xf>
    <xf numFmtId="49" fontId="3" fillId="3" borderId="6" xfId="1" applyNumberFormat="1" applyFont="1" applyFill="1" applyBorder="1" applyAlignment="1">
      <alignment horizontal="center" vertical="top" shrinkToFit="1"/>
    </xf>
    <xf numFmtId="164" fontId="21" fillId="3" borderId="6" xfId="0" applyNumberFormat="1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justify" vertical="top" wrapText="1"/>
    </xf>
    <xf numFmtId="49" fontId="20" fillId="2" borderId="2" xfId="0" applyNumberFormat="1" applyFont="1" applyFill="1" applyBorder="1" applyAlignment="1">
      <alignment horizontal="center" vertical="top" wrapText="1"/>
    </xf>
    <xf numFmtId="164" fontId="20" fillId="2" borderId="1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justify" vertical="top" wrapText="1"/>
    </xf>
    <xf numFmtId="0" fontId="4" fillId="2" borderId="2" xfId="0" applyFont="1" applyFill="1" applyBorder="1" applyAlignment="1">
      <alignment horizontal="center" vertical="top" wrapText="1"/>
    </xf>
    <xf numFmtId="164" fontId="22" fillId="2" borderId="2" xfId="0" applyNumberFormat="1" applyFont="1" applyFill="1" applyBorder="1" applyAlignment="1">
      <alignment horizontal="center" vertical="top"/>
    </xf>
    <xf numFmtId="0" fontId="22" fillId="2" borderId="2" xfId="1" applyFont="1" applyFill="1" applyBorder="1" applyAlignment="1">
      <alignment horizontal="justify" vertical="top" wrapText="1"/>
    </xf>
    <xf numFmtId="49" fontId="22" fillId="2" borderId="2" xfId="1" applyNumberFormat="1" applyFont="1" applyFill="1" applyBorder="1" applyAlignment="1">
      <alignment horizontal="center" vertical="top" shrinkToFit="1"/>
    </xf>
    <xf numFmtId="164" fontId="4" fillId="2" borderId="2" xfId="0" applyNumberFormat="1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0" fontId="22" fillId="6" borderId="2" xfId="0" applyFont="1" applyFill="1" applyBorder="1" applyAlignment="1">
      <alignment horizontal="justify" vertical="top" wrapText="1"/>
    </xf>
    <xf numFmtId="49" fontId="4" fillId="6" borderId="2" xfId="0" applyNumberFormat="1" applyFont="1" applyFill="1" applyBorder="1" applyAlignment="1">
      <alignment horizontal="center" vertical="top" wrapText="1"/>
    </xf>
    <xf numFmtId="164" fontId="4" fillId="6" borderId="2" xfId="0" applyNumberFormat="1" applyFont="1" applyFill="1" applyBorder="1" applyAlignment="1">
      <alignment horizontal="center" vertical="top" wrapText="1"/>
    </xf>
    <xf numFmtId="0" fontId="25" fillId="8" borderId="11" xfId="0" applyFont="1" applyFill="1" applyBorder="1"/>
    <xf numFmtId="49" fontId="4" fillId="8" borderId="2" xfId="0" applyNumberFormat="1" applyFont="1" applyFill="1" applyBorder="1" applyAlignment="1">
      <alignment horizontal="center" vertical="top" wrapText="1"/>
    </xf>
    <xf numFmtId="49" fontId="24" fillId="8" borderId="2" xfId="0" applyNumberFormat="1" applyFont="1" applyFill="1" applyBorder="1" applyAlignment="1">
      <alignment horizontal="center" vertical="top" wrapText="1"/>
    </xf>
    <xf numFmtId="49" fontId="23" fillId="8" borderId="2" xfId="0" applyNumberFormat="1" applyFont="1" applyFill="1" applyBorder="1" applyAlignment="1">
      <alignment horizontal="center" vertical="top" wrapText="1"/>
    </xf>
    <xf numFmtId="164" fontId="4" fillId="8" borderId="2" xfId="0" applyNumberFormat="1" applyFont="1" applyFill="1" applyBorder="1" applyAlignment="1">
      <alignment horizontal="center" vertical="top" wrapText="1"/>
    </xf>
    <xf numFmtId="2" fontId="21" fillId="3" borderId="4" xfId="0" applyNumberFormat="1" applyFont="1" applyFill="1" applyBorder="1" applyAlignment="1">
      <alignment horizontal="center" vertical="top" wrapText="1"/>
    </xf>
    <xf numFmtId="2" fontId="21" fillId="0" borderId="5" xfId="0" applyNumberFormat="1" applyFont="1" applyBorder="1" applyAlignment="1">
      <alignment horizontal="center" vertical="top" wrapText="1"/>
    </xf>
    <xf numFmtId="2" fontId="21" fillId="3" borderId="5" xfId="0" applyNumberFormat="1" applyFont="1" applyFill="1" applyBorder="1" applyAlignment="1">
      <alignment horizontal="center" vertical="top" wrapText="1"/>
    </xf>
    <xf numFmtId="2" fontId="17" fillId="0" borderId="0" xfId="0" applyNumberFormat="1" applyFont="1"/>
    <xf numFmtId="2" fontId="16" fillId="0" borderId="0" xfId="0" applyNumberFormat="1" applyFont="1"/>
    <xf numFmtId="49" fontId="5" fillId="0" borderId="0" xfId="0" applyNumberFormat="1" applyFont="1"/>
    <xf numFmtId="49" fontId="16" fillId="0" borderId="0" xfId="0" applyNumberFormat="1" applyFont="1"/>
    <xf numFmtId="0" fontId="6" fillId="3" borderId="1" xfId="0" applyFont="1" applyFill="1" applyBorder="1" applyAlignment="1">
      <alignment horizontal="center" vertical="top" wrapText="1"/>
    </xf>
    <xf numFmtId="0" fontId="6" fillId="3" borderId="10" xfId="0" applyFont="1" applyFill="1" applyBorder="1" applyAlignment="1">
      <alignment horizontal="center" vertical="top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Лист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6"/>
  <sheetViews>
    <sheetView tabSelected="1" topLeftCell="A19" zoomScale="130" zoomScaleNormal="130" zoomScaleSheetLayoutView="100" workbookViewId="0">
      <selection activeCell="G15" sqref="G15"/>
    </sheetView>
  </sheetViews>
  <sheetFormatPr defaultRowHeight="12.75"/>
  <cols>
    <col min="1" max="1" width="59" style="18" customWidth="1"/>
    <col min="2" max="2" width="7.85546875" style="21" customWidth="1"/>
    <col min="3" max="3" width="6.28515625" customWidth="1"/>
    <col min="4" max="4" width="11" style="23" customWidth="1"/>
    <col min="5" max="5" width="13.7109375" style="23" customWidth="1"/>
    <col min="6" max="6" width="12" customWidth="1"/>
    <col min="7" max="7" width="12.140625" customWidth="1"/>
  </cols>
  <sheetData>
    <row r="1" spans="1:11" ht="15.75">
      <c r="A1" s="32"/>
      <c r="B1" s="32"/>
      <c r="C1" s="32"/>
      <c r="D1" s="33"/>
      <c r="E1" s="33"/>
      <c r="F1" s="32"/>
      <c r="G1" s="32"/>
      <c r="H1" s="1"/>
    </row>
    <row r="2" spans="1:11" ht="97.5" customHeight="1">
      <c r="A2" s="101" t="s">
        <v>239</v>
      </c>
      <c r="B2" s="101"/>
      <c r="C2" s="101"/>
      <c r="D2" s="101"/>
      <c r="E2" s="101"/>
      <c r="F2" s="101"/>
      <c r="G2" s="101"/>
      <c r="H2" s="11"/>
      <c r="I2" s="11"/>
      <c r="J2" s="11"/>
      <c r="K2" s="11"/>
    </row>
    <row r="3" spans="1:11" ht="13.5" thickBot="1">
      <c r="A3" s="12"/>
      <c r="B3" s="13"/>
      <c r="C3" s="14"/>
      <c r="D3" s="34"/>
      <c r="E3" s="34"/>
      <c r="F3" s="14"/>
      <c r="G3" s="15" t="s">
        <v>41</v>
      </c>
    </row>
    <row r="4" spans="1:11" ht="14.25" thickTop="1" thickBot="1">
      <c r="A4" s="97" t="s">
        <v>42</v>
      </c>
      <c r="B4" s="35"/>
      <c r="C4" s="36"/>
      <c r="D4" s="102" t="s">
        <v>138</v>
      </c>
      <c r="E4" s="102" t="s">
        <v>139</v>
      </c>
      <c r="F4" s="38"/>
      <c r="G4" s="99" t="s">
        <v>136</v>
      </c>
    </row>
    <row r="5" spans="1:11" ht="51.75" thickBot="1">
      <c r="A5" s="98"/>
      <c r="B5" s="16" t="s">
        <v>43</v>
      </c>
      <c r="C5" s="37" t="s">
        <v>44</v>
      </c>
      <c r="D5" s="103"/>
      <c r="E5" s="103"/>
      <c r="F5" s="39" t="s">
        <v>137</v>
      </c>
      <c r="G5" s="100"/>
    </row>
    <row r="6" spans="1:11" s="17" customFormat="1" ht="14.25" thickTop="1" thickBot="1">
      <c r="A6" s="72" t="s">
        <v>0</v>
      </c>
      <c r="B6" s="73" t="s">
        <v>1</v>
      </c>
      <c r="C6" s="73"/>
      <c r="D6" s="74">
        <v>30470.2</v>
      </c>
      <c r="E6" s="73" t="s">
        <v>174</v>
      </c>
      <c r="F6" s="73" t="s">
        <v>229</v>
      </c>
      <c r="G6" s="74">
        <f>SUM(G7:G14)</f>
        <v>33728.600000000006</v>
      </c>
      <c r="H6" s="93"/>
    </row>
    <row r="7" spans="1:11" s="46" customFormat="1" ht="24.75" thickTop="1">
      <c r="A7" s="57" t="s">
        <v>24</v>
      </c>
      <c r="B7" s="58" t="s">
        <v>1</v>
      </c>
      <c r="C7" s="58" t="s">
        <v>14</v>
      </c>
      <c r="D7" s="90">
        <v>1956.6</v>
      </c>
      <c r="E7" s="58" t="s">
        <v>140</v>
      </c>
      <c r="F7" s="58" t="s">
        <v>175</v>
      </c>
      <c r="G7" s="59">
        <v>1938.2</v>
      </c>
      <c r="H7" s="94"/>
    </row>
    <row r="8" spans="1:11" s="46" customFormat="1" ht="36">
      <c r="A8" s="60" t="s">
        <v>2</v>
      </c>
      <c r="B8" s="40" t="s">
        <v>1</v>
      </c>
      <c r="C8" s="40" t="s">
        <v>3</v>
      </c>
      <c r="D8" s="91" t="s">
        <v>204</v>
      </c>
      <c r="E8" s="40" t="s">
        <v>173</v>
      </c>
      <c r="F8" s="40" t="s">
        <v>203</v>
      </c>
      <c r="G8" s="42">
        <v>777.4</v>
      </c>
    </row>
    <row r="9" spans="1:11" s="46" customFormat="1" ht="24">
      <c r="A9" s="56" t="s">
        <v>25</v>
      </c>
      <c r="B9" s="41" t="s">
        <v>1</v>
      </c>
      <c r="C9" s="41" t="s">
        <v>7</v>
      </c>
      <c r="D9" s="92" t="s">
        <v>205</v>
      </c>
      <c r="E9" s="41" t="s">
        <v>141</v>
      </c>
      <c r="F9" s="41" t="s">
        <v>176</v>
      </c>
      <c r="G9" s="42">
        <v>19871.900000000001</v>
      </c>
    </row>
    <row r="10" spans="1:11" s="46" customFormat="1" ht="12">
      <c r="A10" s="47" t="s">
        <v>76</v>
      </c>
      <c r="B10" s="61" t="s">
        <v>1</v>
      </c>
      <c r="C10" s="61" t="s">
        <v>28</v>
      </c>
      <c r="D10" s="91" t="s">
        <v>206</v>
      </c>
      <c r="E10" s="40" t="s">
        <v>142</v>
      </c>
      <c r="F10" s="40"/>
      <c r="G10" s="48">
        <v>1.9</v>
      </c>
    </row>
    <row r="11" spans="1:11" s="46" customFormat="1" ht="24">
      <c r="A11" s="60" t="s">
        <v>36</v>
      </c>
      <c r="B11" s="40" t="s">
        <v>1</v>
      </c>
      <c r="C11" s="40" t="s">
        <v>31</v>
      </c>
      <c r="D11" s="91" t="s">
        <v>207</v>
      </c>
      <c r="E11" s="40" t="s">
        <v>167</v>
      </c>
      <c r="F11" s="40" t="s">
        <v>177</v>
      </c>
      <c r="G11" s="42">
        <v>6614.9</v>
      </c>
    </row>
    <row r="12" spans="1:11" s="46" customFormat="1" ht="12">
      <c r="A12" s="60" t="s">
        <v>179</v>
      </c>
      <c r="B12" s="40" t="s">
        <v>1</v>
      </c>
      <c r="C12" s="40" t="s">
        <v>11</v>
      </c>
      <c r="D12" s="91"/>
      <c r="E12" s="40"/>
      <c r="F12" s="40" t="s">
        <v>178</v>
      </c>
      <c r="G12" s="42"/>
    </row>
    <row r="13" spans="1:11" s="46" customFormat="1" ht="12">
      <c r="A13" s="60" t="s">
        <v>37</v>
      </c>
      <c r="B13" s="40" t="s">
        <v>1</v>
      </c>
      <c r="C13" s="40" t="s">
        <v>22</v>
      </c>
      <c r="D13" s="91" t="s">
        <v>208</v>
      </c>
      <c r="E13" s="40" t="s">
        <v>143</v>
      </c>
      <c r="F13" s="40"/>
      <c r="G13" s="42"/>
    </row>
    <row r="14" spans="1:11" s="46" customFormat="1" thickBot="1">
      <c r="A14" s="56" t="s">
        <v>4</v>
      </c>
      <c r="B14" s="41" t="s">
        <v>1</v>
      </c>
      <c r="C14" s="41" t="s">
        <v>5</v>
      </c>
      <c r="D14" s="92" t="s">
        <v>209</v>
      </c>
      <c r="E14" s="41" t="s">
        <v>144</v>
      </c>
      <c r="F14" s="41" t="s">
        <v>180</v>
      </c>
      <c r="G14" s="42">
        <v>4524.3</v>
      </c>
    </row>
    <row r="15" spans="1:11" s="46" customFormat="1" ht="13.5" thickTop="1" thickBot="1">
      <c r="A15" s="75" t="s">
        <v>38</v>
      </c>
      <c r="B15" s="81" t="s">
        <v>14</v>
      </c>
      <c r="C15" s="81"/>
      <c r="D15" s="81" t="s">
        <v>210</v>
      </c>
      <c r="E15" s="81" t="s">
        <v>145</v>
      </c>
      <c r="F15" s="81" t="s">
        <v>181</v>
      </c>
      <c r="G15" s="80">
        <f t="shared" ref="G15" si="0">SUM(G16)</f>
        <v>1001.4</v>
      </c>
    </row>
    <row r="16" spans="1:11" s="46" customFormat="1" ht="13.5" thickTop="1" thickBot="1">
      <c r="A16" s="43" t="s">
        <v>45</v>
      </c>
      <c r="B16" s="44" t="s">
        <v>14</v>
      </c>
      <c r="C16" s="44" t="s">
        <v>3</v>
      </c>
      <c r="D16" s="44" t="s">
        <v>210</v>
      </c>
      <c r="E16" s="44" t="s">
        <v>145</v>
      </c>
      <c r="F16" s="44" t="s">
        <v>181</v>
      </c>
      <c r="G16" s="45">
        <v>1001.4</v>
      </c>
    </row>
    <row r="17" spans="1:7" s="66" customFormat="1" ht="13.5" thickTop="1" thickBot="1">
      <c r="A17" s="82" t="s">
        <v>48</v>
      </c>
      <c r="B17" s="83" t="s">
        <v>3</v>
      </c>
      <c r="C17" s="83"/>
      <c r="D17" s="83" t="s">
        <v>227</v>
      </c>
      <c r="E17" s="83" t="s">
        <v>168</v>
      </c>
      <c r="F17" s="83" t="s">
        <v>228</v>
      </c>
      <c r="G17" s="84">
        <f>SUM(G18,G19)</f>
        <v>3517.2</v>
      </c>
    </row>
    <row r="18" spans="1:7" s="46" customFormat="1" ht="36.75" thickTop="1">
      <c r="A18" s="47" t="s">
        <v>102</v>
      </c>
      <c r="B18" s="40" t="s">
        <v>3</v>
      </c>
      <c r="C18" s="40" t="s">
        <v>19</v>
      </c>
      <c r="D18" s="41" t="s">
        <v>211</v>
      </c>
      <c r="E18" s="41" t="s">
        <v>146</v>
      </c>
      <c r="F18" s="40" t="s">
        <v>182</v>
      </c>
      <c r="G18" s="42">
        <v>2898.5</v>
      </c>
    </row>
    <row r="19" spans="1:7" s="46" customFormat="1" ht="24.75" thickBot="1">
      <c r="A19" s="47" t="s">
        <v>133</v>
      </c>
      <c r="B19" s="40" t="s">
        <v>3</v>
      </c>
      <c r="C19" s="40" t="s">
        <v>39</v>
      </c>
      <c r="D19" s="40" t="s">
        <v>212</v>
      </c>
      <c r="E19" s="40" t="s">
        <v>147</v>
      </c>
      <c r="F19" s="40" t="s">
        <v>183</v>
      </c>
      <c r="G19" s="48">
        <v>618.70000000000005</v>
      </c>
    </row>
    <row r="20" spans="1:7" s="46" customFormat="1" ht="13.5" thickTop="1" thickBot="1">
      <c r="A20" s="75" t="s">
        <v>6</v>
      </c>
      <c r="B20" s="81" t="s">
        <v>7</v>
      </c>
      <c r="C20" s="81"/>
      <c r="D20" s="81" t="s">
        <v>230</v>
      </c>
      <c r="E20" s="81" t="s">
        <v>169</v>
      </c>
      <c r="F20" s="81" t="s">
        <v>231</v>
      </c>
      <c r="G20" s="80">
        <f>SUM(G21,G25,G26,G24)</f>
        <v>36463.899999999994</v>
      </c>
    </row>
    <row r="21" spans="1:7" s="46" customFormat="1" thickTop="1">
      <c r="A21" s="49" t="s">
        <v>8</v>
      </c>
      <c r="B21" s="50" t="s">
        <v>7</v>
      </c>
      <c r="C21" s="50" t="s">
        <v>1</v>
      </c>
      <c r="D21" s="50" t="s">
        <v>213</v>
      </c>
      <c r="E21" s="50" t="s">
        <v>148</v>
      </c>
      <c r="F21" s="50" t="s">
        <v>184</v>
      </c>
      <c r="G21" s="51">
        <v>170</v>
      </c>
    </row>
    <row r="22" spans="1:7" s="46" customFormat="1" ht="36" hidden="1">
      <c r="A22" s="47" t="s">
        <v>125</v>
      </c>
      <c r="B22" s="52" t="s">
        <v>7</v>
      </c>
      <c r="C22" s="52" t="s">
        <v>1</v>
      </c>
      <c r="D22" s="52" t="s">
        <v>126</v>
      </c>
      <c r="E22" s="52"/>
      <c r="F22" s="52"/>
      <c r="G22" s="42"/>
    </row>
    <row r="23" spans="1:7" s="46" customFormat="1" ht="24" hidden="1">
      <c r="A23" s="47" t="s">
        <v>15</v>
      </c>
      <c r="B23" s="52" t="s">
        <v>7</v>
      </c>
      <c r="C23" s="52" t="s">
        <v>1</v>
      </c>
      <c r="D23" s="52" t="s">
        <v>126</v>
      </c>
      <c r="E23" s="52"/>
      <c r="F23" s="52" t="s">
        <v>53</v>
      </c>
      <c r="G23" s="42"/>
    </row>
    <row r="24" spans="1:7" s="46" customFormat="1" ht="12">
      <c r="A24" s="53" t="s">
        <v>80</v>
      </c>
      <c r="B24" s="40" t="s">
        <v>7</v>
      </c>
      <c r="C24" s="40" t="s">
        <v>28</v>
      </c>
      <c r="D24" s="54" t="s">
        <v>214</v>
      </c>
      <c r="E24" s="54" t="s">
        <v>149</v>
      </c>
      <c r="F24" s="54" t="s">
        <v>185</v>
      </c>
      <c r="G24" s="42">
        <v>1453.2</v>
      </c>
    </row>
    <row r="25" spans="1:7" s="46" customFormat="1" ht="12">
      <c r="A25" s="55" t="s">
        <v>26</v>
      </c>
      <c r="B25" s="40" t="s">
        <v>7</v>
      </c>
      <c r="C25" s="40" t="s">
        <v>17</v>
      </c>
      <c r="D25" s="41" t="s">
        <v>215</v>
      </c>
      <c r="E25" s="41" t="s">
        <v>150</v>
      </c>
      <c r="F25" s="41" t="s">
        <v>186</v>
      </c>
      <c r="G25" s="42">
        <v>34820.699999999997</v>
      </c>
    </row>
    <row r="26" spans="1:7" s="46" customFormat="1" ht="12">
      <c r="A26" s="56" t="s">
        <v>40</v>
      </c>
      <c r="B26" s="41" t="s">
        <v>7</v>
      </c>
      <c r="C26" s="41" t="s">
        <v>34</v>
      </c>
      <c r="D26" s="41" t="s">
        <v>216</v>
      </c>
      <c r="E26" s="41" t="s">
        <v>151</v>
      </c>
      <c r="F26" s="41" t="s">
        <v>187</v>
      </c>
      <c r="G26" s="42">
        <v>20</v>
      </c>
    </row>
    <row r="27" spans="1:7" ht="45" hidden="1">
      <c r="A27" s="31" t="s">
        <v>82</v>
      </c>
      <c r="B27" s="22" t="s">
        <v>7</v>
      </c>
      <c r="C27" s="22" t="s">
        <v>34</v>
      </c>
      <c r="D27" s="22" t="s">
        <v>59</v>
      </c>
      <c r="E27" s="22"/>
      <c r="F27" s="6"/>
      <c r="G27" s="27">
        <f>SUM(G28)</f>
        <v>0</v>
      </c>
    </row>
    <row r="28" spans="1:7" ht="30" hidden="1">
      <c r="A28" s="26" t="s">
        <v>77</v>
      </c>
      <c r="B28" s="22" t="s">
        <v>7</v>
      </c>
      <c r="C28" s="22" t="s">
        <v>34</v>
      </c>
      <c r="D28" s="22" t="s">
        <v>60</v>
      </c>
      <c r="E28" s="22"/>
      <c r="F28" s="6"/>
      <c r="G28" s="27">
        <f>SUM(G29)</f>
        <v>0</v>
      </c>
    </row>
    <row r="29" spans="1:7" ht="30" hidden="1">
      <c r="A29" s="24" t="s">
        <v>58</v>
      </c>
      <c r="B29" s="22" t="s">
        <v>7</v>
      </c>
      <c r="C29" s="22" t="s">
        <v>34</v>
      </c>
      <c r="D29" s="22" t="s">
        <v>61</v>
      </c>
      <c r="E29" s="22"/>
      <c r="F29" s="6"/>
      <c r="G29" s="27">
        <f>SUM(G30)</f>
        <v>0</v>
      </c>
    </row>
    <row r="30" spans="1:7" ht="45" hidden="1">
      <c r="A30" s="26" t="s">
        <v>113</v>
      </c>
      <c r="B30" s="22" t="s">
        <v>7</v>
      </c>
      <c r="C30" s="22" t="s">
        <v>34</v>
      </c>
      <c r="D30" s="22" t="s">
        <v>114</v>
      </c>
      <c r="E30" s="22"/>
      <c r="F30" s="6"/>
      <c r="G30" s="27">
        <f>SUM(G31)</f>
        <v>0</v>
      </c>
    </row>
    <row r="31" spans="1:7" ht="30" hidden="1">
      <c r="A31" s="24" t="s">
        <v>54</v>
      </c>
      <c r="B31" s="5" t="s">
        <v>7</v>
      </c>
      <c r="C31" s="5" t="s">
        <v>34</v>
      </c>
      <c r="D31" s="7" t="s">
        <v>114</v>
      </c>
      <c r="E31" s="7"/>
      <c r="F31" s="4" t="s">
        <v>52</v>
      </c>
      <c r="G31" s="25"/>
    </row>
    <row r="32" spans="1:7" ht="0.75" customHeight="1" thickBot="1">
      <c r="A32" s="26" t="s">
        <v>83</v>
      </c>
      <c r="B32" s="6" t="s">
        <v>7</v>
      </c>
      <c r="C32" s="6" t="s">
        <v>34</v>
      </c>
      <c r="D32" s="22" t="s">
        <v>63</v>
      </c>
      <c r="E32" s="22"/>
      <c r="F32" s="4"/>
      <c r="G32" s="27">
        <f>SUM(G33)</f>
        <v>0</v>
      </c>
    </row>
    <row r="33" spans="1:7" ht="30" hidden="1">
      <c r="A33" s="26" t="s">
        <v>62</v>
      </c>
      <c r="B33" s="6" t="s">
        <v>7</v>
      </c>
      <c r="C33" s="6" t="s">
        <v>34</v>
      </c>
      <c r="D33" s="22" t="s">
        <v>131</v>
      </c>
      <c r="E33" s="22"/>
      <c r="F33" s="4"/>
      <c r="G33" s="27">
        <f>SUM(G34)</f>
        <v>0</v>
      </c>
    </row>
    <row r="34" spans="1:7" ht="30" hidden="1">
      <c r="A34" s="24" t="s">
        <v>128</v>
      </c>
      <c r="B34" s="6" t="s">
        <v>7</v>
      </c>
      <c r="C34" s="6" t="s">
        <v>34</v>
      </c>
      <c r="D34" s="22" t="s">
        <v>130</v>
      </c>
      <c r="E34" s="22"/>
      <c r="F34" s="4"/>
      <c r="G34" s="27">
        <f>SUM(G35)</f>
        <v>0</v>
      </c>
    </row>
    <row r="35" spans="1:7" ht="30" hidden="1">
      <c r="A35" s="26" t="s">
        <v>132</v>
      </c>
      <c r="B35" s="6" t="s">
        <v>7</v>
      </c>
      <c r="C35" s="6" t="s">
        <v>34</v>
      </c>
      <c r="D35" s="22" t="s">
        <v>129</v>
      </c>
      <c r="E35" s="22"/>
      <c r="F35" s="4"/>
      <c r="G35" s="27">
        <f>SUM(G36)</f>
        <v>0</v>
      </c>
    </row>
    <row r="36" spans="1:7" ht="30" hidden="1">
      <c r="A36" s="24" t="s">
        <v>15</v>
      </c>
      <c r="B36" s="5" t="s">
        <v>7</v>
      </c>
      <c r="C36" s="5" t="s">
        <v>34</v>
      </c>
      <c r="D36" s="7" t="s">
        <v>129</v>
      </c>
      <c r="E36" s="7"/>
      <c r="F36" s="4" t="s">
        <v>53</v>
      </c>
      <c r="G36" s="25"/>
    </row>
    <row r="37" spans="1:7" s="66" customFormat="1" ht="13.5" thickTop="1" thickBot="1">
      <c r="A37" s="75" t="s">
        <v>27</v>
      </c>
      <c r="B37" s="81" t="s">
        <v>28</v>
      </c>
      <c r="C37" s="81"/>
      <c r="D37" s="81" t="s">
        <v>232</v>
      </c>
      <c r="E37" s="81" t="s">
        <v>170</v>
      </c>
      <c r="F37" s="81" t="s">
        <v>233</v>
      </c>
      <c r="G37" s="80">
        <f>SUM(G38,G46,G63)</f>
        <v>35359.399999999994</v>
      </c>
    </row>
    <row r="38" spans="1:7" s="46" customFormat="1" thickTop="1">
      <c r="A38" s="57" t="s">
        <v>29</v>
      </c>
      <c r="B38" s="58" t="s">
        <v>28</v>
      </c>
      <c r="C38" s="58" t="s">
        <v>1</v>
      </c>
      <c r="D38" s="58" t="s">
        <v>152</v>
      </c>
      <c r="E38" s="58" t="s">
        <v>152</v>
      </c>
      <c r="F38" s="58" t="s">
        <v>188</v>
      </c>
      <c r="G38" s="59">
        <v>298.60000000000002</v>
      </c>
    </row>
    <row r="39" spans="1:7" s="46" customFormat="1" ht="36" hidden="1">
      <c r="A39" s="47" t="s">
        <v>84</v>
      </c>
      <c r="B39" s="41" t="s">
        <v>28</v>
      </c>
      <c r="C39" s="41" t="s">
        <v>1</v>
      </c>
      <c r="D39" s="41" t="s">
        <v>81</v>
      </c>
      <c r="E39" s="41"/>
      <c r="F39" s="41"/>
      <c r="G39" s="42"/>
    </row>
    <row r="40" spans="1:7" s="46" customFormat="1" ht="24" hidden="1">
      <c r="A40" s="53" t="s">
        <v>91</v>
      </c>
      <c r="B40" s="41" t="s">
        <v>28</v>
      </c>
      <c r="C40" s="41" t="s">
        <v>1</v>
      </c>
      <c r="D40" s="41" t="s">
        <v>88</v>
      </c>
      <c r="E40" s="41"/>
      <c r="F40" s="41"/>
      <c r="G40" s="42"/>
    </row>
    <row r="41" spans="1:7" s="46" customFormat="1" ht="12" hidden="1">
      <c r="A41" s="53" t="s">
        <v>92</v>
      </c>
      <c r="B41" s="40" t="s">
        <v>28</v>
      </c>
      <c r="C41" s="40" t="s">
        <v>1</v>
      </c>
      <c r="D41" s="41" t="s">
        <v>87</v>
      </c>
      <c r="E41" s="41"/>
      <c r="F41" s="41"/>
      <c r="G41" s="42"/>
    </row>
    <row r="42" spans="1:7" s="46" customFormat="1" ht="48" hidden="1">
      <c r="A42" s="47" t="s">
        <v>93</v>
      </c>
      <c r="B42" s="41" t="s">
        <v>28</v>
      </c>
      <c r="C42" s="41" t="s">
        <v>1</v>
      </c>
      <c r="D42" s="41" t="s">
        <v>89</v>
      </c>
      <c r="E42" s="41"/>
      <c r="F42" s="41"/>
      <c r="G42" s="42"/>
    </row>
    <row r="43" spans="1:7" s="46" customFormat="1" ht="24" hidden="1">
      <c r="A43" s="47" t="s">
        <v>57</v>
      </c>
      <c r="B43" s="40" t="s">
        <v>28</v>
      </c>
      <c r="C43" s="40" t="s">
        <v>1</v>
      </c>
      <c r="D43" s="41" t="s">
        <v>89</v>
      </c>
      <c r="E43" s="41"/>
      <c r="F43" s="41" t="s">
        <v>50</v>
      </c>
      <c r="G43" s="42"/>
    </row>
    <row r="44" spans="1:7" s="46" customFormat="1" ht="60" hidden="1">
      <c r="A44" s="56" t="s">
        <v>94</v>
      </c>
      <c r="B44" s="41" t="s">
        <v>28</v>
      </c>
      <c r="C44" s="41" t="s">
        <v>1</v>
      </c>
      <c r="D44" s="41" t="s">
        <v>90</v>
      </c>
      <c r="E44" s="41"/>
      <c r="F44" s="41"/>
      <c r="G44" s="42"/>
    </row>
    <row r="45" spans="1:7" s="46" customFormat="1" ht="24" hidden="1">
      <c r="A45" s="47" t="s">
        <v>57</v>
      </c>
      <c r="B45" s="40" t="s">
        <v>28</v>
      </c>
      <c r="C45" s="40" t="s">
        <v>1</v>
      </c>
      <c r="D45" s="41" t="s">
        <v>90</v>
      </c>
      <c r="E45" s="41"/>
      <c r="F45" s="41" t="s">
        <v>50</v>
      </c>
      <c r="G45" s="42"/>
    </row>
    <row r="46" spans="1:7" s="46" customFormat="1" ht="14.25" customHeight="1">
      <c r="A46" s="53" t="s">
        <v>35</v>
      </c>
      <c r="B46" s="41" t="s">
        <v>28</v>
      </c>
      <c r="C46" s="41" t="s">
        <v>14</v>
      </c>
      <c r="D46" s="41" t="s">
        <v>217</v>
      </c>
      <c r="E46" s="41" t="s">
        <v>153</v>
      </c>
      <c r="F46" s="41" t="s">
        <v>189</v>
      </c>
      <c r="G46" s="42">
        <v>32248.6</v>
      </c>
    </row>
    <row r="47" spans="1:7" s="46" customFormat="1" ht="36" hidden="1">
      <c r="A47" s="47" t="s">
        <v>84</v>
      </c>
      <c r="B47" s="52" t="s">
        <v>28</v>
      </c>
      <c r="C47" s="62" t="s">
        <v>14</v>
      </c>
      <c r="D47" s="63" t="s">
        <v>81</v>
      </c>
      <c r="E47" s="63"/>
      <c r="F47" s="44"/>
      <c r="G47" s="45"/>
    </row>
    <row r="48" spans="1:7" s="46" customFormat="1" ht="24" hidden="1">
      <c r="A48" s="47" t="s">
        <v>91</v>
      </c>
      <c r="B48" s="52" t="s">
        <v>28</v>
      </c>
      <c r="C48" s="52" t="s">
        <v>14</v>
      </c>
      <c r="D48" s="52" t="s">
        <v>88</v>
      </c>
      <c r="E48" s="52"/>
      <c r="F48" s="40"/>
      <c r="G48" s="42"/>
    </row>
    <row r="49" spans="1:7" s="46" customFormat="1" ht="12" hidden="1">
      <c r="A49" s="47" t="s">
        <v>92</v>
      </c>
      <c r="B49" s="52" t="s">
        <v>28</v>
      </c>
      <c r="C49" s="52" t="s">
        <v>14</v>
      </c>
      <c r="D49" s="52" t="s">
        <v>87</v>
      </c>
      <c r="E49" s="52"/>
      <c r="F49" s="40"/>
      <c r="G49" s="42"/>
    </row>
    <row r="50" spans="1:7" s="46" customFormat="1" ht="24" hidden="1">
      <c r="A50" s="47" t="s">
        <v>99</v>
      </c>
      <c r="B50" s="41" t="s">
        <v>28</v>
      </c>
      <c r="C50" s="41" t="s">
        <v>14</v>
      </c>
      <c r="D50" s="41" t="s">
        <v>107</v>
      </c>
      <c r="E50" s="41"/>
      <c r="F50" s="41"/>
      <c r="G50" s="42"/>
    </row>
    <row r="51" spans="1:7" s="46" customFormat="1" ht="12" hidden="1">
      <c r="A51" s="47" t="s">
        <v>15</v>
      </c>
      <c r="B51" s="40" t="s">
        <v>28</v>
      </c>
      <c r="C51" s="40" t="s">
        <v>14</v>
      </c>
      <c r="D51" s="41" t="s">
        <v>107</v>
      </c>
      <c r="E51" s="41"/>
      <c r="F51" s="41" t="s">
        <v>53</v>
      </c>
      <c r="G51" s="42"/>
    </row>
    <row r="52" spans="1:7" s="46" customFormat="1" ht="36" hidden="1">
      <c r="A52" s="47" t="s">
        <v>109</v>
      </c>
      <c r="B52" s="41" t="s">
        <v>28</v>
      </c>
      <c r="C52" s="41" t="s">
        <v>14</v>
      </c>
      <c r="D52" s="64" t="s">
        <v>108</v>
      </c>
      <c r="E52" s="64"/>
      <c r="F52" s="41"/>
      <c r="G52" s="42"/>
    </row>
    <row r="53" spans="1:7" s="46" customFormat="1" ht="12" hidden="1">
      <c r="A53" s="47" t="s">
        <v>49</v>
      </c>
      <c r="B53" s="41" t="s">
        <v>28</v>
      </c>
      <c r="C53" s="41" t="s">
        <v>14</v>
      </c>
      <c r="D53" s="64" t="s">
        <v>108</v>
      </c>
      <c r="E53" s="64"/>
      <c r="F53" s="41" t="s">
        <v>51</v>
      </c>
      <c r="G53" s="42"/>
    </row>
    <row r="54" spans="1:7" s="46" customFormat="1" ht="24" hidden="1">
      <c r="A54" s="53" t="s">
        <v>98</v>
      </c>
      <c r="B54" s="40" t="s">
        <v>28</v>
      </c>
      <c r="C54" s="40" t="s">
        <v>14</v>
      </c>
      <c r="D54" s="41" t="s">
        <v>104</v>
      </c>
      <c r="E54" s="41"/>
      <c r="F54" s="41"/>
      <c r="G54" s="42"/>
    </row>
    <row r="55" spans="1:7" s="46" customFormat="1" ht="36" hidden="1">
      <c r="A55" s="47" t="s">
        <v>100</v>
      </c>
      <c r="B55" s="41" t="s">
        <v>28</v>
      </c>
      <c r="C55" s="41" t="s">
        <v>14</v>
      </c>
      <c r="D55" s="41" t="s">
        <v>105</v>
      </c>
      <c r="E55" s="41"/>
      <c r="F55" s="41"/>
      <c r="G55" s="42"/>
    </row>
    <row r="56" spans="1:7" s="46" customFormat="1" ht="12" hidden="1">
      <c r="A56" s="47" t="s">
        <v>15</v>
      </c>
      <c r="B56" s="40" t="s">
        <v>28</v>
      </c>
      <c r="C56" s="40" t="s">
        <v>14</v>
      </c>
      <c r="D56" s="41" t="s">
        <v>105</v>
      </c>
      <c r="E56" s="41"/>
      <c r="F56" s="41" t="s">
        <v>53</v>
      </c>
      <c r="G56" s="42"/>
    </row>
    <row r="57" spans="1:7" s="46" customFormat="1" ht="36" hidden="1">
      <c r="A57" s="47" t="s">
        <v>101</v>
      </c>
      <c r="B57" s="41" t="s">
        <v>28</v>
      </c>
      <c r="C57" s="41" t="s">
        <v>14</v>
      </c>
      <c r="D57" s="41" t="s">
        <v>106</v>
      </c>
      <c r="E57" s="41"/>
      <c r="F57" s="41"/>
      <c r="G57" s="42"/>
    </row>
    <row r="58" spans="1:7" s="46" customFormat="1" ht="12" hidden="1">
      <c r="A58" s="47" t="s">
        <v>15</v>
      </c>
      <c r="B58" s="40" t="s">
        <v>28</v>
      </c>
      <c r="C58" s="40" t="s">
        <v>14</v>
      </c>
      <c r="D58" s="41" t="s">
        <v>106</v>
      </c>
      <c r="E58" s="41"/>
      <c r="F58" s="41" t="s">
        <v>53</v>
      </c>
      <c r="G58" s="42"/>
    </row>
    <row r="59" spans="1:7" s="46" customFormat="1" ht="12" hidden="1">
      <c r="A59" s="47" t="s">
        <v>72</v>
      </c>
      <c r="B59" s="54" t="s">
        <v>28</v>
      </c>
      <c r="C59" s="54" t="s">
        <v>14</v>
      </c>
      <c r="D59" s="54" t="s">
        <v>71</v>
      </c>
      <c r="E59" s="54"/>
      <c r="F59" s="41"/>
      <c r="G59" s="42"/>
    </row>
    <row r="60" spans="1:7" s="46" customFormat="1" ht="24" hidden="1">
      <c r="A60" s="47" t="s">
        <v>103</v>
      </c>
      <c r="B60" s="54" t="s">
        <v>28</v>
      </c>
      <c r="C60" s="54" t="s">
        <v>14</v>
      </c>
      <c r="D60" s="54" t="s">
        <v>56</v>
      </c>
      <c r="E60" s="54"/>
      <c r="F60" s="41"/>
      <c r="G60" s="42"/>
    </row>
    <row r="61" spans="1:7" s="46" customFormat="1" ht="12" hidden="1">
      <c r="A61" s="47" t="s">
        <v>127</v>
      </c>
      <c r="B61" s="41" t="s">
        <v>28</v>
      </c>
      <c r="C61" s="41" t="s">
        <v>14</v>
      </c>
      <c r="D61" s="54" t="s">
        <v>110</v>
      </c>
      <c r="E61" s="54"/>
      <c r="F61" s="41"/>
      <c r="G61" s="42"/>
    </row>
    <row r="62" spans="1:7" s="46" customFormat="1" ht="12" hidden="1">
      <c r="A62" s="47" t="s">
        <v>49</v>
      </c>
      <c r="B62" s="41" t="s">
        <v>28</v>
      </c>
      <c r="C62" s="41" t="s">
        <v>14</v>
      </c>
      <c r="D62" s="54" t="s">
        <v>110</v>
      </c>
      <c r="E62" s="54"/>
      <c r="F62" s="41" t="s">
        <v>51</v>
      </c>
      <c r="G62" s="42"/>
    </row>
    <row r="63" spans="1:7" s="46" customFormat="1" thickBot="1">
      <c r="A63" s="56" t="s">
        <v>30</v>
      </c>
      <c r="B63" s="41" t="s">
        <v>28</v>
      </c>
      <c r="C63" s="41" t="s">
        <v>3</v>
      </c>
      <c r="D63" s="41" t="s">
        <v>218</v>
      </c>
      <c r="E63" s="41" t="s">
        <v>154</v>
      </c>
      <c r="F63" s="41" t="s">
        <v>190</v>
      </c>
      <c r="G63" s="42">
        <v>2812.2</v>
      </c>
    </row>
    <row r="64" spans="1:7" s="46" customFormat="1" ht="13.5" thickTop="1" thickBot="1">
      <c r="A64" s="85" t="s">
        <v>134</v>
      </c>
      <c r="B64" s="86" t="s">
        <v>31</v>
      </c>
      <c r="C64" s="87"/>
      <c r="D64" s="88"/>
      <c r="E64" s="86" t="s">
        <v>155</v>
      </c>
      <c r="F64" s="88"/>
      <c r="G64" s="89">
        <f t="shared" ref="G64" si="1">SUM(G65)</f>
        <v>595.79999999999995</v>
      </c>
    </row>
    <row r="65" spans="1:8" s="46" customFormat="1" ht="13.5" thickTop="1" thickBot="1">
      <c r="A65" s="65" t="s">
        <v>135</v>
      </c>
      <c r="B65" s="58" t="s">
        <v>31</v>
      </c>
      <c r="C65" s="58" t="s">
        <v>14</v>
      </c>
      <c r="D65" s="58"/>
      <c r="E65" s="58" t="s">
        <v>155</v>
      </c>
      <c r="F65" s="58"/>
      <c r="G65" s="45">
        <v>595.79999999999995</v>
      </c>
    </row>
    <row r="66" spans="1:8" s="66" customFormat="1" ht="13.5" thickTop="1" thickBot="1">
      <c r="A66" s="75" t="s">
        <v>10</v>
      </c>
      <c r="B66" s="81" t="s">
        <v>11</v>
      </c>
      <c r="C66" s="81"/>
      <c r="D66" s="81" t="s">
        <v>234</v>
      </c>
      <c r="E66" s="81" t="s">
        <v>171</v>
      </c>
      <c r="F66" s="81" t="s">
        <v>235</v>
      </c>
      <c r="G66" s="80">
        <f>SUM(G67,G72,G73,G77,G78)</f>
        <v>238373.49999999997</v>
      </c>
      <c r="H66" s="95"/>
    </row>
    <row r="67" spans="1:8" s="66" customFormat="1" thickTop="1">
      <c r="A67" s="57" t="s">
        <v>12</v>
      </c>
      <c r="B67" s="58" t="s">
        <v>11</v>
      </c>
      <c r="C67" s="58" t="s">
        <v>1</v>
      </c>
      <c r="D67" s="58" t="s">
        <v>219</v>
      </c>
      <c r="E67" s="58" t="s">
        <v>156</v>
      </c>
      <c r="F67" s="58" t="s">
        <v>191</v>
      </c>
      <c r="G67" s="59">
        <v>32932</v>
      </c>
    </row>
    <row r="68" spans="1:8" s="46" customFormat="1" ht="15" hidden="1" customHeight="1">
      <c r="A68" s="47" t="s">
        <v>72</v>
      </c>
      <c r="B68" s="58" t="s">
        <v>11</v>
      </c>
      <c r="C68" s="58" t="s">
        <v>1</v>
      </c>
      <c r="D68" s="64" t="s">
        <v>71</v>
      </c>
      <c r="E68" s="67"/>
      <c r="F68" s="58"/>
      <c r="G68" s="42"/>
    </row>
    <row r="69" spans="1:8" s="46" customFormat="1" ht="24" hidden="1">
      <c r="A69" s="47" t="s">
        <v>103</v>
      </c>
      <c r="B69" s="58" t="s">
        <v>11</v>
      </c>
      <c r="C69" s="58" t="s">
        <v>1</v>
      </c>
      <c r="D69" s="64" t="s">
        <v>56</v>
      </c>
      <c r="E69" s="67"/>
      <c r="F69" s="58"/>
      <c r="G69" s="51"/>
    </row>
    <row r="70" spans="1:8" s="46" customFormat="1" ht="12" hidden="1">
      <c r="A70" s="68" t="s">
        <v>111</v>
      </c>
      <c r="B70" s="40" t="s">
        <v>11</v>
      </c>
      <c r="C70" s="40" t="s">
        <v>1</v>
      </c>
      <c r="D70" s="41" t="s">
        <v>110</v>
      </c>
      <c r="E70" s="41"/>
      <c r="F70" s="40"/>
      <c r="G70" s="42"/>
    </row>
    <row r="71" spans="1:8" s="46" customFormat="1" ht="24" hidden="1">
      <c r="A71" s="47" t="s">
        <v>57</v>
      </c>
      <c r="B71" s="40" t="s">
        <v>11</v>
      </c>
      <c r="C71" s="40" t="s">
        <v>1</v>
      </c>
      <c r="D71" s="41" t="s">
        <v>110</v>
      </c>
      <c r="E71" s="41"/>
      <c r="F71" s="40" t="s">
        <v>50</v>
      </c>
      <c r="G71" s="42"/>
    </row>
    <row r="72" spans="1:8" s="46" customFormat="1" ht="12">
      <c r="A72" s="56" t="s">
        <v>13</v>
      </c>
      <c r="B72" s="54" t="s">
        <v>11</v>
      </c>
      <c r="C72" s="54" t="s">
        <v>14</v>
      </c>
      <c r="D72" s="54" t="s">
        <v>220</v>
      </c>
      <c r="E72" s="54" t="s">
        <v>157</v>
      </c>
      <c r="F72" s="54" t="s">
        <v>192</v>
      </c>
      <c r="G72" s="48">
        <v>176596.4</v>
      </c>
    </row>
    <row r="73" spans="1:8" s="46" customFormat="1" ht="11.25" customHeight="1">
      <c r="A73" s="47" t="s">
        <v>75</v>
      </c>
      <c r="B73" s="40" t="s">
        <v>11</v>
      </c>
      <c r="C73" s="40" t="s">
        <v>3</v>
      </c>
      <c r="D73" s="41" t="s">
        <v>221</v>
      </c>
      <c r="E73" s="41" t="s">
        <v>158</v>
      </c>
      <c r="F73" s="41" t="s">
        <v>193</v>
      </c>
      <c r="G73" s="48">
        <v>26620.9</v>
      </c>
    </row>
    <row r="74" spans="1:8" s="46" customFormat="1" ht="12" hidden="1">
      <c r="A74" s="47" t="s">
        <v>95</v>
      </c>
      <c r="B74" s="40" t="s">
        <v>11</v>
      </c>
      <c r="C74" s="40" t="s">
        <v>3</v>
      </c>
      <c r="D74" s="41" t="s">
        <v>96</v>
      </c>
      <c r="E74" s="41"/>
      <c r="F74" s="41"/>
      <c r="G74" s="48">
        <f>SUM(G75)</f>
        <v>0</v>
      </c>
    </row>
    <row r="75" spans="1:8" s="46" customFormat="1" ht="24" hidden="1">
      <c r="A75" s="47" t="s">
        <v>112</v>
      </c>
      <c r="B75" s="40" t="s">
        <v>11</v>
      </c>
      <c r="C75" s="40" t="s">
        <v>3</v>
      </c>
      <c r="D75" s="41" t="s">
        <v>97</v>
      </c>
      <c r="E75" s="41"/>
      <c r="F75" s="41"/>
      <c r="G75" s="48">
        <f>SUM(G76)</f>
        <v>0</v>
      </c>
    </row>
    <row r="76" spans="1:8" s="46" customFormat="1" ht="24" hidden="1">
      <c r="A76" s="47" t="s">
        <v>54</v>
      </c>
      <c r="B76" s="40" t="s">
        <v>11</v>
      </c>
      <c r="C76" s="40" t="s">
        <v>3</v>
      </c>
      <c r="D76" s="41" t="s">
        <v>97</v>
      </c>
      <c r="E76" s="41"/>
      <c r="F76" s="41" t="s">
        <v>52</v>
      </c>
      <c r="G76" s="48"/>
    </row>
    <row r="77" spans="1:8" s="46" customFormat="1" ht="12">
      <c r="A77" s="56" t="s">
        <v>115</v>
      </c>
      <c r="B77" s="41" t="s">
        <v>11</v>
      </c>
      <c r="C77" s="41" t="s">
        <v>11</v>
      </c>
      <c r="D77" s="41" t="s">
        <v>222</v>
      </c>
      <c r="E77" s="41" t="s">
        <v>159</v>
      </c>
      <c r="F77" s="41" t="s">
        <v>194</v>
      </c>
      <c r="G77" s="42">
        <v>612.79999999999995</v>
      </c>
    </row>
    <row r="78" spans="1:8" s="46" customFormat="1" thickBot="1">
      <c r="A78" s="56" t="s">
        <v>16</v>
      </c>
      <c r="B78" s="41" t="s">
        <v>11</v>
      </c>
      <c r="C78" s="41" t="s">
        <v>17</v>
      </c>
      <c r="D78" s="41" t="s">
        <v>223</v>
      </c>
      <c r="E78" s="41" t="s">
        <v>160</v>
      </c>
      <c r="F78" s="41" t="s">
        <v>195</v>
      </c>
      <c r="G78" s="42">
        <v>1611.4</v>
      </c>
    </row>
    <row r="79" spans="1:8" s="66" customFormat="1" ht="13.5" thickTop="1" thickBot="1">
      <c r="A79" s="75" t="s">
        <v>46</v>
      </c>
      <c r="B79" s="81" t="s">
        <v>9</v>
      </c>
      <c r="C79" s="81"/>
      <c r="D79" s="81" t="s">
        <v>224</v>
      </c>
      <c r="E79" s="81" t="s">
        <v>161</v>
      </c>
      <c r="F79" s="81" t="s">
        <v>196</v>
      </c>
      <c r="G79" s="80">
        <f>SUM(G80)</f>
        <v>20552.900000000001</v>
      </c>
    </row>
    <row r="80" spans="1:8" s="46" customFormat="1" ht="13.5" thickTop="1" thickBot="1">
      <c r="A80" s="57" t="s">
        <v>32</v>
      </c>
      <c r="B80" s="58" t="s">
        <v>9</v>
      </c>
      <c r="C80" s="58" t="s">
        <v>1</v>
      </c>
      <c r="D80" s="58" t="s">
        <v>224</v>
      </c>
      <c r="E80" s="58" t="s">
        <v>161</v>
      </c>
      <c r="F80" s="58" t="s">
        <v>196</v>
      </c>
      <c r="G80" s="59">
        <v>20552.900000000001</v>
      </c>
    </row>
    <row r="81" spans="1:8" s="66" customFormat="1" ht="13.5" thickTop="1" thickBot="1">
      <c r="A81" s="75" t="s">
        <v>18</v>
      </c>
      <c r="B81" s="81" t="s">
        <v>19</v>
      </c>
      <c r="C81" s="81"/>
      <c r="D81" s="81" t="s">
        <v>236</v>
      </c>
      <c r="E81" s="81" t="s">
        <v>172</v>
      </c>
      <c r="F81" s="81" t="s">
        <v>237</v>
      </c>
      <c r="G81" s="80">
        <f>SUM(G82,G84,G83,G90)</f>
        <v>6181.2</v>
      </c>
      <c r="H81" s="95"/>
    </row>
    <row r="82" spans="1:8" s="46" customFormat="1" thickTop="1">
      <c r="A82" s="57" t="s">
        <v>33</v>
      </c>
      <c r="B82" s="58" t="s">
        <v>19</v>
      </c>
      <c r="C82" s="58" t="s">
        <v>1</v>
      </c>
      <c r="D82" s="58" t="s">
        <v>162</v>
      </c>
      <c r="E82" s="58" t="s">
        <v>162</v>
      </c>
      <c r="F82" s="58" t="s">
        <v>197</v>
      </c>
      <c r="G82" s="59">
        <v>1944.2</v>
      </c>
    </row>
    <row r="83" spans="1:8" s="46" customFormat="1" ht="12">
      <c r="A83" s="47" t="s">
        <v>73</v>
      </c>
      <c r="B83" s="40" t="s">
        <v>19</v>
      </c>
      <c r="C83" s="40" t="s">
        <v>3</v>
      </c>
      <c r="D83" s="41" t="s">
        <v>225</v>
      </c>
      <c r="E83" s="41" t="s">
        <v>163</v>
      </c>
      <c r="F83" s="41" t="s">
        <v>198</v>
      </c>
      <c r="G83" s="42">
        <v>178.7</v>
      </c>
    </row>
    <row r="84" spans="1:8" s="46" customFormat="1" ht="12">
      <c r="A84" s="53" t="s">
        <v>20</v>
      </c>
      <c r="B84" s="54" t="s">
        <v>19</v>
      </c>
      <c r="C84" s="54" t="s">
        <v>7</v>
      </c>
      <c r="D84" s="54" t="s">
        <v>226</v>
      </c>
      <c r="E84" s="54" t="s">
        <v>164</v>
      </c>
      <c r="F84" s="54" t="s">
        <v>199</v>
      </c>
      <c r="G84" s="42">
        <v>4058.3</v>
      </c>
    </row>
    <row r="85" spans="1:8" ht="0.75" customHeight="1" thickBot="1">
      <c r="A85" s="31" t="s">
        <v>85</v>
      </c>
      <c r="B85" s="3" t="s">
        <v>19</v>
      </c>
      <c r="C85" s="3" t="s">
        <v>7</v>
      </c>
      <c r="D85" s="6" t="s">
        <v>59</v>
      </c>
      <c r="E85" s="6"/>
      <c r="F85" s="8"/>
      <c r="G85" s="27">
        <f>SUM(G86)</f>
        <v>0</v>
      </c>
    </row>
    <row r="86" spans="1:8" ht="30" hidden="1">
      <c r="A86" s="26" t="s">
        <v>64</v>
      </c>
      <c r="B86" s="3" t="s">
        <v>19</v>
      </c>
      <c r="C86" s="3" t="s">
        <v>7</v>
      </c>
      <c r="D86" s="6" t="s">
        <v>65</v>
      </c>
      <c r="E86" s="6"/>
      <c r="F86" s="8"/>
      <c r="G86" s="27">
        <f>SUM(G87)</f>
        <v>0</v>
      </c>
    </row>
    <row r="87" spans="1:8" ht="30" hidden="1">
      <c r="A87" s="31" t="s">
        <v>66</v>
      </c>
      <c r="B87" s="3" t="s">
        <v>19</v>
      </c>
      <c r="C87" s="3" t="s">
        <v>7</v>
      </c>
      <c r="D87" s="6" t="s">
        <v>67</v>
      </c>
      <c r="E87" s="6"/>
      <c r="F87" s="8"/>
      <c r="G87" s="27">
        <f>SUM(G88)</f>
        <v>0</v>
      </c>
    </row>
    <row r="88" spans="1:8" ht="45" hidden="1">
      <c r="A88" s="31" t="s">
        <v>79</v>
      </c>
      <c r="B88" s="3" t="s">
        <v>19</v>
      </c>
      <c r="C88" s="3" t="s">
        <v>7</v>
      </c>
      <c r="D88" s="6" t="s">
        <v>78</v>
      </c>
      <c r="E88" s="6"/>
      <c r="F88" s="6"/>
      <c r="G88" s="29">
        <f>SUM(G89)</f>
        <v>0</v>
      </c>
    </row>
    <row r="89" spans="1:8" ht="30" hidden="1">
      <c r="A89" s="24" t="s">
        <v>54</v>
      </c>
      <c r="B89" s="10" t="s">
        <v>19</v>
      </c>
      <c r="C89" s="10" t="s">
        <v>7</v>
      </c>
      <c r="D89" s="5" t="s">
        <v>78</v>
      </c>
      <c r="E89" s="5"/>
      <c r="F89" s="5" t="s">
        <v>52</v>
      </c>
      <c r="G89" s="28"/>
    </row>
    <row r="90" spans="1:8" ht="30.75" hidden="1" customHeight="1" thickBot="1">
      <c r="A90" s="30" t="s">
        <v>118</v>
      </c>
      <c r="B90" s="2" t="s">
        <v>19</v>
      </c>
      <c r="C90" s="2" t="s">
        <v>31</v>
      </c>
      <c r="D90" s="8"/>
      <c r="E90" s="8"/>
      <c r="F90" s="9"/>
      <c r="G90" s="29">
        <f>SUM(G91)</f>
        <v>0</v>
      </c>
    </row>
    <row r="91" spans="1:8" ht="45.75" hidden="1" thickBot="1">
      <c r="A91" s="31" t="s">
        <v>86</v>
      </c>
      <c r="B91" s="3" t="s">
        <v>19</v>
      </c>
      <c r="C91" s="3" t="s">
        <v>31</v>
      </c>
      <c r="D91" s="6" t="s">
        <v>69</v>
      </c>
      <c r="E91" s="6"/>
      <c r="F91" s="5"/>
      <c r="G91" s="29">
        <f>SUM(G92)</f>
        <v>0</v>
      </c>
    </row>
    <row r="92" spans="1:8" ht="45.75" hidden="1" thickBot="1">
      <c r="A92" s="31" t="s">
        <v>68</v>
      </c>
      <c r="B92" s="3" t="s">
        <v>19</v>
      </c>
      <c r="C92" s="3" t="s">
        <v>31</v>
      </c>
      <c r="D92" s="6" t="s">
        <v>70</v>
      </c>
      <c r="E92" s="6"/>
      <c r="F92" s="5"/>
      <c r="G92" s="29">
        <f>SUM(G93)</f>
        <v>0</v>
      </c>
    </row>
    <row r="93" spans="1:8" ht="60.75" hidden="1" thickBot="1">
      <c r="A93" s="26" t="s">
        <v>122</v>
      </c>
      <c r="B93" s="3" t="s">
        <v>19</v>
      </c>
      <c r="C93" s="3" t="s">
        <v>31</v>
      </c>
      <c r="D93" s="6" t="s">
        <v>119</v>
      </c>
      <c r="E93" s="6"/>
      <c r="F93" s="5"/>
      <c r="G93" s="29">
        <f>SUM(G94,G96)</f>
        <v>0</v>
      </c>
    </row>
    <row r="94" spans="1:8" ht="45.75" hidden="1" thickBot="1">
      <c r="A94" s="26" t="s">
        <v>121</v>
      </c>
      <c r="B94" s="3" t="s">
        <v>19</v>
      </c>
      <c r="C94" s="3" t="s">
        <v>31</v>
      </c>
      <c r="D94" s="6" t="s">
        <v>120</v>
      </c>
      <c r="E94" s="6"/>
      <c r="F94" s="5"/>
      <c r="G94" s="29">
        <f>SUM(G95)</f>
        <v>0</v>
      </c>
    </row>
    <row r="95" spans="1:8" ht="30.75" hidden="1" thickBot="1">
      <c r="A95" s="24" t="s">
        <v>57</v>
      </c>
      <c r="B95" s="4" t="s">
        <v>19</v>
      </c>
      <c r="C95" s="4" t="s">
        <v>31</v>
      </c>
      <c r="D95" s="5" t="s">
        <v>120</v>
      </c>
      <c r="E95" s="5"/>
      <c r="F95" s="5" t="s">
        <v>50</v>
      </c>
      <c r="G95" s="28"/>
    </row>
    <row r="96" spans="1:8" ht="45.75" hidden="1" thickBot="1">
      <c r="A96" s="26" t="s">
        <v>124</v>
      </c>
      <c r="B96" s="3" t="s">
        <v>19</v>
      </c>
      <c r="C96" s="3" t="s">
        <v>31</v>
      </c>
      <c r="D96" s="6" t="s">
        <v>123</v>
      </c>
      <c r="E96" s="6"/>
      <c r="F96" s="5"/>
      <c r="G96" s="29">
        <f>SUM(G97)</f>
        <v>0</v>
      </c>
    </row>
    <row r="97" spans="1:8" ht="30.75" hidden="1" thickBot="1">
      <c r="A97" s="24" t="s">
        <v>57</v>
      </c>
      <c r="B97" s="4" t="s">
        <v>19</v>
      </c>
      <c r="C97" s="4" t="s">
        <v>31</v>
      </c>
      <c r="D97" s="5" t="s">
        <v>123</v>
      </c>
      <c r="E97" s="5"/>
      <c r="F97" s="5" t="s">
        <v>50</v>
      </c>
      <c r="G97" s="28"/>
    </row>
    <row r="98" spans="1:8" s="66" customFormat="1" ht="13.5" thickTop="1" thickBot="1">
      <c r="A98" s="78" t="s">
        <v>21</v>
      </c>
      <c r="B98" s="79" t="s">
        <v>22</v>
      </c>
      <c r="C98" s="79"/>
      <c r="D98" s="79" t="s">
        <v>165</v>
      </c>
      <c r="E98" s="79" t="s">
        <v>165</v>
      </c>
      <c r="F98" s="79" t="s">
        <v>200</v>
      </c>
      <c r="G98" s="80">
        <f>SUM(G99)</f>
        <v>946.4</v>
      </c>
    </row>
    <row r="99" spans="1:8" s="46" customFormat="1" ht="13.5" thickTop="1" thickBot="1">
      <c r="A99" s="56" t="s">
        <v>23</v>
      </c>
      <c r="B99" s="41" t="s">
        <v>22</v>
      </c>
      <c r="C99" s="41" t="s">
        <v>1</v>
      </c>
      <c r="D99" s="41" t="s">
        <v>165</v>
      </c>
      <c r="E99" s="41" t="s">
        <v>165</v>
      </c>
      <c r="F99" s="41" t="s">
        <v>200</v>
      </c>
      <c r="G99" s="42">
        <v>946.4</v>
      </c>
    </row>
    <row r="100" spans="1:8" s="46" customFormat="1" ht="13.5" thickTop="1" thickBot="1">
      <c r="A100" s="78" t="s">
        <v>55</v>
      </c>
      <c r="B100" s="79" t="s">
        <v>5</v>
      </c>
      <c r="C100" s="79"/>
      <c r="D100" s="79"/>
      <c r="E100" s="79"/>
      <c r="F100" s="79" t="s">
        <v>202</v>
      </c>
      <c r="G100" s="80">
        <f t="shared" ref="G100" si="2">SUM(G101)</f>
        <v>0</v>
      </c>
    </row>
    <row r="101" spans="1:8" s="46" customFormat="1" ht="13.5" thickTop="1" thickBot="1">
      <c r="A101" s="56" t="s">
        <v>117</v>
      </c>
      <c r="B101" s="41" t="s">
        <v>5</v>
      </c>
      <c r="C101" s="41" t="s">
        <v>1</v>
      </c>
      <c r="D101" s="41"/>
      <c r="E101" s="41"/>
      <c r="F101" s="41" t="s">
        <v>202</v>
      </c>
      <c r="G101" s="42">
        <v>0</v>
      </c>
      <c r="H101" s="96"/>
    </row>
    <row r="102" spans="1:8" s="46" customFormat="1" ht="24" customHeight="1" thickTop="1" thickBot="1">
      <c r="A102" s="78" t="s">
        <v>74</v>
      </c>
      <c r="B102" s="79" t="s">
        <v>39</v>
      </c>
      <c r="C102" s="79"/>
      <c r="D102" s="79" t="s">
        <v>166</v>
      </c>
      <c r="E102" s="79" t="s">
        <v>166</v>
      </c>
      <c r="F102" s="79" t="s">
        <v>201</v>
      </c>
      <c r="G102" s="80">
        <f>SUM(G103)</f>
        <v>4382.1000000000004</v>
      </c>
      <c r="H102" s="96"/>
    </row>
    <row r="103" spans="1:8" s="46" customFormat="1" ht="27" customHeight="1" thickTop="1" thickBot="1">
      <c r="A103" s="69" t="s">
        <v>116</v>
      </c>
      <c r="B103" s="70" t="s">
        <v>39</v>
      </c>
      <c r="C103" s="70" t="s">
        <v>1</v>
      </c>
      <c r="D103" s="70" t="s">
        <v>166</v>
      </c>
      <c r="E103" s="70" t="s">
        <v>166</v>
      </c>
      <c r="F103" s="70" t="s">
        <v>201</v>
      </c>
      <c r="G103" s="71">
        <v>4382.1000000000004</v>
      </c>
      <c r="H103" s="96"/>
    </row>
    <row r="104" spans="1:8" s="46" customFormat="1" ht="13.5" thickTop="1" thickBot="1">
      <c r="A104" s="75" t="s">
        <v>47</v>
      </c>
      <c r="B104" s="76"/>
      <c r="C104" s="76"/>
      <c r="D104" s="76">
        <v>224341.9</v>
      </c>
      <c r="E104" s="81">
        <f>E102+E98+E81+E79+E66+E64+E37+E20+E17+E15+E6</f>
        <v>391501.9</v>
      </c>
      <c r="F104" s="81" t="s">
        <v>238</v>
      </c>
      <c r="G104" s="77">
        <f>G102+G98+G81+G79+G66+G64+G37+G20+G17+G15+G6</f>
        <v>381102.4</v>
      </c>
      <c r="H104" s="96"/>
    </row>
    <row r="105" spans="1:8" ht="19.5" thickTop="1">
      <c r="B105" s="20"/>
      <c r="C105" s="19"/>
    </row>
    <row r="106" spans="1:8" ht="18.75">
      <c r="B106" s="20"/>
      <c r="C106" s="19"/>
    </row>
  </sheetData>
  <autoFilter ref="A2:G104">
    <filterColumn colId="0" showButton="0"/>
    <filterColumn colId="1" showButton="0"/>
    <filterColumn colId="2" showButton="0"/>
    <filterColumn colId="3" showButton="0"/>
    <filterColumn colId="4" showButton="0"/>
    <filterColumn colId="5" showButton="0"/>
  </autoFilter>
  <mergeCells count="5">
    <mergeCell ref="A4:A5"/>
    <mergeCell ref="G4:G5"/>
    <mergeCell ref="A2:G2"/>
    <mergeCell ref="E4:E5"/>
    <mergeCell ref="D4:D5"/>
  </mergeCells>
  <pageMargins left="0.59055118110236227" right="0.19685039370078741" top="0.19685039370078741" bottom="0.19685039370078741" header="0.51181102362204722" footer="0.51181102362204722"/>
  <pageSetup paperSize="9" scale="90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подразделы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PC</cp:lastModifiedBy>
  <cp:lastPrinted>2024-11-12T12:09:27Z</cp:lastPrinted>
  <dcterms:created xsi:type="dcterms:W3CDTF">2012-12-11T08:33:08Z</dcterms:created>
  <dcterms:modified xsi:type="dcterms:W3CDTF">2025-03-24T08:05:21Z</dcterms:modified>
</cp:coreProperties>
</file>