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 " sheetId="5" r:id="rId2"/>
    <sheet name="ЦС " sheetId="6" r:id="rId3"/>
  </sheets>
  <definedNames>
    <definedName name="_xlnm._FilterDatabase" localSheetId="0" hidden="1">'получатели '!$F$3:$F$354</definedName>
    <definedName name="_xlnm.Print_Titles" localSheetId="0">'получатели '!$10:$11</definedName>
  </definedNames>
  <calcPr calcId="125725"/>
</workbook>
</file>

<file path=xl/calcChain.xml><?xml version="1.0" encoding="utf-8"?>
<calcChain xmlns="http://schemas.openxmlformats.org/spreadsheetml/2006/main">
  <c r="F26" i="5"/>
  <c r="E187" i="6"/>
  <c r="D187"/>
  <c r="G309" i="5"/>
  <c r="F309"/>
  <c r="G36"/>
  <c r="F36"/>
  <c r="E204" i="6"/>
  <c r="D204"/>
  <c r="E207"/>
  <c r="D207"/>
  <c r="G26" i="5"/>
  <c r="G23"/>
  <c r="F23"/>
  <c r="H18" i="4"/>
  <c r="G18"/>
  <c r="H173"/>
  <c r="H177"/>
  <c r="G177"/>
  <c r="H174"/>
  <c r="G174"/>
  <c r="G180"/>
  <c r="G179" s="1"/>
  <c r="H180"/>
  <c r="H179" s="1"/>
  <c r="G59" i="5"/>
  <c r="F59"/>
  <c r="G56"/>
  <c r="F56"/>
  <c r="E198" i="6"/>
  <c r="D198"/>
  <c r="E154"/>
  <c r="D157"/>
  <c r="E157"/>
  <c r="F113" i="5"/>
  <c r="H78" i="4"/>
  <c r="G78"/>
  <c r="H68"/>
  <c r="G68"/>
  <c r="G91" i="5"/>
  <c r="F91"/>
  <c r="E30" i="6" l="1"/>
  <c r="D30"/>
  <c r="E201"/>
  <c r="D201"/>
  <c r="E166"/>
  <c r="E165" s="1"/>
  <c r="D166"/>
  <c r="D165" s="1"/>
  <c r="E56"/>
  <c r="E58"/>
  <c r="D58"/>
  <c r="E55" l="1"/>
  <c r="E129"/>
  <c r="D129"/>
  <c r="G48" i="5"/>
  <c r="G47" s="1"/>
  <c r="G51"/>
  <c r="F51"/>
  <c r="E38" i="6"/>
  <c r="D38"/>
  <c r="E52"/>
  <c r="D52"/>
  <c r="E104"/>
  <c r="E103" s="1"/>
  <c r="D104"/>
  <c r="D103" s="1"/>
  <c r="E99"/>
  <c r="D99"/>
  <c r="G296" i="5"/>
  <c r="G295" s="1"/>
  <c r="F296"/>
  <c r="F295" s="1"/>
  <c r="G147"/>
  <c r="G146" s="1"/>
  <c r="G145" s="1"/>
  <c r="G144" s="1"/>
  <c r="G143" s="1"/>
  <c r="F147"/>
  <c r="F146" s="1"/>
  <c r="F145" s="1"/>
  <c r="F144" s="1"/>
  <c r="F143" s="1"/>
  <c r="G245"/>
  <c r="G244" s="1"/>
  <c r="F245"/>
  <c r="F244" s="1"/>
  <c r="G257"/>
  <c r="G256" s="1"/>
  <c r="G255" s="1"/>
  <c r="G254" s="1"/>
  <c r="F257"/>
  <c r="F256" s="1"/>
  <c r="F255" s="1"/>
  <c r="F254" s="1"/>
  <c r="G211"/>
  <c r="F211"/>
  <c r="G215"/>
  <c r="F215"/>
  <c r="G172"/>
  <c r="G171" s="1"/>
  <c r="F172"/>
  <c r="F171" s="1"/>
  <c r="G167"/>
  <c r="F167"/>
  <c r="G110" i="4"/>
  <c r="G109" s="1"/>
  <c r="H113"/>
  <c r="H114"/>
  <c r="G114"/>
  <c r="G113" s="1"/>
  <c r="H111"/>
  <c r="H110" s="1"/>
  <c r="H109" s="1"/>
  <c r="G111"/>
  <c r="H155"/>
  <c r="H154" s="1"/>
  <c r="H153" s="1"/>
  <c r="H152" s="1"/>
  <c r="H151" s="1"/>
  <c r="G155"/>
  <c r="G154" s="1"/>
  <c r="G108" l="1"/>
  <c r="G107" s="1"/>
  <c r="H108"/>
  <c r="H107" s="1"/>
  <c r="G153"/>
  <c r="G152" s="1"/>
  <c r="G151" s="1"/>
  <c r="H315"/>
  <c r="H314" s="1"/>
  <c r="H313" s="1"/>
  <c r="H312" s="1"/>
  <c r="H311" s="1"/>
  <c r="G315"/>
  <c r="G314" s="1"/>
  <c r="G313" s="1"/>
  <c r="G312" s="1"/>
  <c r="G311" s="1"/>
  <c r="H309"/>
  <c r="H308" s="1"/>
  <c r="G309"/>
  <c r="G308" s="1"/>
  <c r="H277"/>
  <c r="G277"/>
  <c r="H275"/>
  <c r="G275"/>
  <c r="H227"/>
  <c r="H226" s="1"/>
  <c r="H225" s="1"/>
  <c r="H224" s="1"/>
  <c r="H223" s="1"/>
  <c r="G227"/>
  <c r="G226" s="1"/>
  <c r="G225" s="1"/>
  <c r="G224" s="1"/>
  <c r="G223" s="1"/>
  <c r="H188" l="1"/>
  <c r="G188"/>
  <c r="H39"/>
  <c r="G39"/>
  <c r="H21"/>
  <c r="G21"/>
  <c r="E75" i="6" l="1"/>
  <c r="D75"/>
  <c r="G72" i="5"/>
  <c r="F72"/>
  <c r="H53" i="4"/>
  <c r="G53"/>
  <c r="G285" i="5" l="1"/>
  <c r="G284" s="1"/>
  <c r="G283" s="1"/>
  <c r="G282" s="1"/>
  <c r="G281" s="1"/>
  <c r="F285"/>
  <c r="F284" s="1"/>
  <c r="F283" s="1"/>
  <c r="F282" s="1"/>
  <c r="F281" s="1"/>
  <c r="H149" i="4"/>
  <c r="H148" s="1"/>
  <c r="H147" s="1"/>
  <c r="H146" s="1"/>
  <c r="H145" s="1"/>
  <c r="G149"/>
  <c r="G148" s="1"/>
  <c r="G147" s="1"/>
  <c r="G146" s="1"/>
  <c r="G145" s="1"/>
  <c r="E73" i="6" l="1"/>
  <c r="D73"/>
  <c r="G70" i="5"/>
  <c r="G69" s="1"/>
  <c r="G68" s="1"/>
  <c r="G67" s="1"/>
  <c r="F70"/>
  <c r="H51" i="4"/>
  <c r="G51"/>
  <c r="G50" s="1"/>
  <c r="G49" s="1"/>
  <c r="G48" s="1"/>
  <c r="E42" i="6"/>
  <c r="D42"/>
  <c r="E40"/>
  <c r="D40"/>
  <c r="H287" i="4"/>
  <c r="G287"/>
  <c r="H285"/>
  <c r="G285"/>
  <c r="G223" i="5"/>
  <c r="F223"/>
  <c r="G221"/>
  <c r="F221"/>
  <c r="F69" l="1"/>
  <c r="F68" s="1"/>
  <c r="F67" s="1"/>
  <c r="H50" i="4"/>
  <c r="H49" s="1"/>
  <c r="H48" s="1"/>
  <c r="E192" i="6"/>
  <c r="D192"/>
  <c r="E159" l="1"/>
  <c r="D159"/>
  <c r="E116"/>
  <c r="E115" s="1"/>
  <c r="D116"/>
  <c r="D115" s="1"/>
  <c r="E97"/>
  <c r="D97"/>
  <c r="E26"/>
  <c r="D26"/>
  <c r="G82" i="5"/>
  <c r="F82"/>
  <c r="G317"/>
  <c r="G316" s="1"/>
  <c r="G315" s="1"/>
  <c r="G314" s="1"/>
  <c r="G313" s="1"/>
  <c r="G312" s="1"/>
  <c r="F317"/>
  <c r="F316" s="1"/>
  <c r="F315" s="1"/>
  <c r="F314" s="1"/>
  <c r="F313" s="1"/>
  <c r="F312" s="1"/>
  <c r="G253"/>
  <c r="F253"/>
  <c r="G165"/>
  <c r="F165"/>
  <c r="G154"/>
  <c r="G153" s="1"/>
  <c r="G152" s="1"/>
  <c r="G151" s="1"/>
  <c r="F154"/>
  <c r="F153" s="1"/>
  <c r="F152" s="1"/>
  <c r="F151" s="1"/>
  <c r="G108"/>
  <c r="G107" s="1"/>
  <c r="G106" s="1"/>
  <c r="G105" s="1"/>
  <c r="F108"/>
  <c r="F107" s="1"/>
  <c r="F106" s="1"/>
  <c r="F105" s="1"/>
  <c r="G141"/>
  <c r="G140" s="1"/>
  <c r="F141"/>
  <c r="F140" s="1"/>
  <c r="H349" i="4"/>
  <c r="G349"/>
  <c r="H234"/>
  <c r="G234"/>
  <c r="H334"/>
  <c r="H333" s="1"/>
  <c r="H332" s="1"/>
  <c r="H331" s="1"/>
  <c r="H330" s="1"/>
  <c r="H329" s="1"/>
  <c r="G334"/>
  <c r="G333" s="1"/>
  <c r="G332" s="1"/>
  <c r="G331" s="1"/>
  <c r="G330" s="1"/>
  <c r="G329" s="1"/>
  <c r="H100"/>
  <c r="H99" s="1"/>
  <c r="H98" s="1"/>
  <c r="H97" s="1"/>
  <c r="G100"/>
  <c r="G99" s="1"/>
  <c r="G98" s="1"/>
  <c r="G97" s="1"/>
  <c r="H93"/>
  <c r="H92" s="1"/>
  <c r="G93"/>
  <c r="G92" s="1"/>
  <c r="G291" i="5"/>
  <c r="G290" s="1"/>
  <c r="G289" s="1"/>
  <c r="G288" s="1"/>
  <c r="F291"/>
  <c r="F290" s="1"/>
  <c r="F289" s="1"/>
  <c r="F288" s="1"/>
  <c r="H322" i="4"/>
  <c r="H321" s="1"/>
  <c r="H320" s="1"/>
  <c r="H319" s="1"/>
  <c r="G322"/>
  <c r="G321" s="1"/>
  <c r="G320" s="1"/>
  <c r="G319" s="1"/>
  <c r="E120" i="6"/>
  <c r="E119" s="1"/>
  <c r="E118" s="1"/>
  <c r="D120"/>
  <c r="D119" s="1"/>
  <c r="D118" s="1"/>
  <c r="E81"/>
  <c r="E80" s="1"/>
  <c r="E79" s="1"/>
  <c r="D81"/>
  <c r="D80" s="1"/>
  <c r="D79" s="1"/>
  <c r="E77"/>
  <c r="E72" s="1"/>
  <c r="D77"/>
  <c r="D72" s="1"/>
  <c r="E86"/>
  <c r="E85" s="1"/>
  <c r="E84" s="1"/>
  <c r="D86"/>
  <c r="D85" s="1"/>
  <c r="D84" s="1"/>
  <c r="E50"/>
  <c r="E49" s="1"/>
  <c r="D50"/>
  <c r="D49" s="1"/>
  <c r="G226" i="5"/>
  <c r="G225" s="1"/>
  <c r="F226"/>
  <c r="F225" s="1"/>
  <c r="G185"/>
  <c r="G184" s="1"/>
  <c r="G183" s="1"/>
  <c r="G182" s="1"/>
  <c r="F185"/>
  <c r="F184" s="1"/>
  <c r="F183" s="1"/>
  <c r="F182" s="1"/>
  <c r="G128"/>
  <c r="G127" s="1"/>
  <c r="G126" s="1"/>
  <c r="G125" s="1"/>
  <c r="G124" s="1"/>
  <c r="F128"/>
  <c r="F127" s="1"/>
  <c r="F126" s="1"/>
  <c r="F125" s="1"/>
  <c r="F124" s="1"/>
  <c r="E71" i="6" l="1"/>
  <c r="E70" s="1"/>
  <c r="D71"/>
  <c r="D70" s="1"/>
  <c r="G77" i="5"/>
  <c r="G76" s="1"/>
  <c r="G75" s="1"/>
  <c r="G74" s="1"/>
  <c r="F77"/>
  <c r="F76" s="1"/>
  <c r="F75" s="1"/>
  <c r="F74" s="1"/>
  <c r="H290" i="4"/>
  <c r="H289" s="1"/>
  <c r="G290"/>
  <c r="G289" s="1"/>
  <c r="H249"/>
  <c r="H248" s="1"/>
  <c r="H247" s="1"/>
  <c r="H246" s="1"/>
  <c r="G249"/>
  <c r="G248" s="1"/>
  <c r="G247" s="1"/>
  <c r="G246" s="1"/>
  <c r="H221"/>
  <c r="H220" s="1"/>
  <c r="H219" s="1"/>
  <c r="H218" s="1"/>
  <c r="H217" s="1"/>
  <c r="G221"/>
  <c r="G220" s="1"/>
  <c r="G219" s="1"/>
  <c r="G218" s="1"/>
  <c r="G217" s="1"/>
  <c r="H58"/>
  <c r="H57" s="1"/>
  <c r="H56" s="1"/>
  <c r="H55" s="1"/>
  <c r="G58"/>
  <c r="G57" l="1"/>
  <c r="G56" s="1"/>
  <c r="G55" s="1"/>
  <c r="E36" i="6" l="1"/>
  <c r="D36"/>
  <c r="E184"/>
  <c r="D184"/>
  <c r="E68"/>
  <c r="D68"/>
  <c r="G306" i="5"/>
  <c r="F306"/>
  <c r="G203"/>
  <c r="G202" s="1"/>
  <c r="G201" s="1"/>
  <c r="G200" s="1"/>
  <c r="F203"/>
  <c r="F202" s="1"/>
  <c r="F201" s="1"/>
  <c r="F200" s="1"/>
  <c r="G180"/>
  <c r="F180"/>
  <c r="G113"/>
  <c r="D183" i="6" l="1"/>
  <c r="E183"/>
  <c r="G305" i="5"/>
  <c r="F305"/>
  <c r="H267" i="4"/>
  <c r="H266" s="1"/>
  <c r="H265" s="1"/>
  <c r="H264" s="1"/>
  <c r="G267"/>
  <c r="G266" s="1"/>
  <c r="G265" s="1"/>
  <c r="G264" s="1"/>
  <c r="H244"/>
  <c r="G244"/>
  <c r="H165" l="1"/>
  <c r="G165"/>
  <c r="H162"/>
  <c r="G162"/>
  <c r="E90" i="6"/>
  <c r="E89" s="1"/>
  <c r="E88" s="1"/>
  <c r="E83" s="1"/>
  <c r="D90"/>
  <c r="D89" s="1"/>
  <c r="D88" s="1"/>
  <c r="D83" s="1"/>
  <c r="E21"/>
  <c r="D21"/>
  <c r="H161" i="4" l="1"/>
  <c r="G161"/>
  <c r="H207" l="1"/>
  <c r="H206" s="1"/>
  <c r="H205" s="1"/>
  <c r="H204" s="1"/>
  <c r="H203" s="1"/>
  <c r="H202" s="1"/>
  <c r="G207"/>
  <c r="G206" s="1"/>
  <c r="G205" s="1"/>
  <c r="G204" s="1"/>
  <c r="G203" s="1"/>
  <c r="G202" s="1"/>
  <c r="E178" i="6" l="1"/>
  <c r="D178"/>
  <c r="G121" i="5"/>
  <c r="G120" s="1"/>
  <c r="G119" s="1"/>
  <c r="G118" s="1"/>
  <c r="G117" s="1"/>
  <c r="F121"/>
  <c r="F120" s="1"/>
  <c r="F119" s="1"/>
  <c r="F118" s="1"/>
  <c r="F117" s="1"/>
  <c r="H214" i="4"/>
  <c r="H213" s="1"/>
  <c r="H212" s="1"/>
  <c r="H211" s="1"/>
  <c r="H210" s="1"/>
  <c r="H209" s="1"/>
  <c r="G214"/>
  <c r="G213" s="1"/>
  <c r="G212" s="1"/>
  <c r="G211" s="1"/>
  <c r="G210" s="1"/>
  <c r="G209" s="1"/>
  <c r="E66" i="6" l="1"/>
  <c r="E65" s="1"/>
  <c r="D66"/>
  <c r="D65" s="1"/>
  <c r="G178" i="5"/>
  <c r="F178"/>
  <c r="H242" i="4"/>
  <c r="G242"/>
  <c r="E113" i="6"/>
  <c r="D113"/>
  <c r="E203"/>
  <c r="E197"/>
  <c r="E195"/>
  <c r="E176"/>
  <c r="E174"/>
  <c r="E171"/>
  <c r="E169"/>
  <c r="E161"/>
  <c r="E158" s="1"/>
  <c r="E150"/>
  <c r="E148"/>
  <c r="E146"/>
  <c r="E143"/>
  <c r="E140"/>
  <c r="E138"/>
  <c r="E136"/>
  <c r="E134"/>
  <c r="E131"/>
  <c r="E125"/>
  <c r="E111"/>
  <c r="E109"/>
  <c r="E101"/>
  <c r="E95"/>
  <c r="E63"/>
  <c r="E62" s="1"/>
  <c r="E54"/>
  <c r="E47"/>
  <c r="E45"/>
  <c r="E34"/>
  <c r="E32"/>
  <c r="E28"/>
  <c r="E24"/>
  <c r="E19"/>
  <c r="E17"/>
  <c r="E15"/>
  <c r="G269" i="5"/>
  <c r="G268" s="1"/>
  <c r="G267" s="1"/>
  <c r="G266" s="1"/>
  <c r="G138"/>
  <c r="F138"/>
  <c r="G324"/>
  <c r="G323" s="1"/>
  <c r="G322" s="1"/>
  <c r="G321" s="1"/>
  <c r="G320" s="1"/>
  <c r="G319" s="1"/>
  <c r="G299"/>
  <c r="G298" s="1"/>
  <c r="G294" s="1"/>
  <c r="G279"/>
  <c r="G278" s="1"/>
  <c r="G276"/>
  <c r="G275" s="1"/>
  <c r="G264"/>
  <c r="G263" s="1"/>
  <c r="G251"/>
  <c r="G250" s="1"/>
  <c r="G249" s="1"/>
  <c r="G248" s="1"/>
  <c r="G247" s="1"/>
  <c r="G242"/>
  <c r="G240"/>
  <c r="G234"/>
  <c r="G233" s="1"/>
  <c r="G231"/>
  <c r="G230" s="1"/>
  <c r="G219"/>
  <c r="G217"/>
  <c r="G213"/>
  <c r="G209"/>
  <c r="G198"/>
  <c r="G196"/>
  <c r="G194"/>
  <c r="G192"/>
  <c r="G169"/>
  <c r="G159"/>
  <c r="G158" s="1"/>
  <c r="G157" s="1"/>
  <c r="G156" s="1"/>
  <c r="G150" s="1"/>
  <c r="G136"/>
  <c r="G134"/>
  <c r="G112"/>
  <c r="G111" s="1"/>
  <c r="G110" s="1"/>
  <c r="G104" s="1"/>
  <c r="G103" s="1"/>
  <c r="G101"/>
  <c r="G100" s="1"/>
  <c r="G99" s="1"/>
  <c r="G98" s="1"/>
  <c r="G97" s="1"/>
  <c r="G96" s="1"/>
  <c r="G94"/>
  <c r="G88"/>
  <c r="G86"/>
  <c r="G81"/>
  <c r="G64"/>
  <c r="G63" s="1"/>
  <c r="G46"/>
  <c r="G45" s="1"/>
  <c r="G42"/>
  <c r="G41" s="1"/>
  <c r="G40" s="1"/>
  <c r="G39" s="1"/>
  <c r="G38" s="1"/>
  <c r="G32"/>
  <c r="G17"/>
  <c r="G16" s="1"/>
  <c r="G15" s="1"/>
  <c r="G14" s="1"/>
  <c r="G13" s="1"/>
  <c r="E23" i="6" l="1"/>
  <c r="E124"/>
  <c r="G208" i="5"/>
  <c r="G207" s="1"/>
  <c r="G31"/>
  <c r="G30" s="1"/>
  <c r="G29" s="1"/>
  <c r="G28" s="1"/>
  <c r="G22"/>
  <c r="G21" s="1"/>
  <c r="G20" s="1"/>
  <c r="G19" s="1"/>
  <c r="G55"/>
  <c r="G54" s="1"/>
  <c r="G53" s="1"/>
  <c r="G44" s="1"/>
  <c r="G239"/>
  <c r="G238" s="1"/>
  <c r="G164"/>
  <c r="G163" s="1"/>
  <c r="G162" s="1"/>
  <c r="G161" s="1"/>
  <c r="G85"/>
  <c r="G80" s="1"/>
  <c r="G79" s="1"/>
  <c r="G66" s="1"/>
  <c r="E133" i="6"/>
  <c r="E194"/>
  <c r="E191" s="1"/>
  <c r="E190" s="1"/>
  <c r="E94"/>
  <c r="E173"/>
  <c r="G191" i="5"/>
  <c r="G190" s="1"/>
  <c r="G189" s="1"/>
  <c r="G188" s="1"/>
  <c r="G177"/>
  <c r="G176" s="1"/>
  <c r="G175" s="1"/>
  <c r="F177"/>
  <c r="F176" s="1"/>
  <c r="F175" s="1"/>
  <c r="F174" s="1"/>
  <c r="H241" i="4"/>
  <c r="H240" s="1"/>
  <c r="H239" s="1"/>
  <c r="H238" s="1"/>
  <c r="G241"/>
  <c r="G240" s="1"/>
  <c r="G239" s="1"/>
  <c r="G238" s="1"/>
  <c r="E153" i="6"/>
  <c r="E152"/>
  <c r="E108"/>
  <c r="E107" s="1"/>
  <c r="E106" s="1"/>
  <c r="E182"/>
  <c r="E181" s="1"/>
  <c r="E61"/>
  <c r="E60" s="1"/>
  <c r="G304" i="5"/>
  <c r="G303" s="1"/>
  <c r="G302" s="1"/>
  <c r="G301" s="1"/>
  <c r="G293"/>
  <c r="G287" s="1"/>
  <c r="E168" i="6"/>
  <c r="E44"/>
  <c r="E14"/>
  <c r="G133" i="5"/>
  <c r="G62"/>
  <c r="G61" s="1"/>
  <c r="G274"/>
  <c r="G273" s="1"/>
  <c r="G272" s="1"/>
  <c r="G262"/>
  <c r="G261" s="1"/>
  <c r="G260" s="1"/>
  <c r="G259" s="1"/>
  <c r="G229"/>
  <c r="G228" s="1"/>
  <c r="E210" i="6" l="1"/>
  <c r="E93"/>
  <c r="E92" s="1"/>
  <c r="E164"/>
  <c r="G271" i="5"/>
  <c r="G132"/>
  <c r="G131" s="1"/>
  <c r="G130" s="1"/>
  <c r="G116" s="1"/>
  <c r="G237"/>
  <c r="G236" s="1"/>
  <c r="G206"/>
  <c r="G205" s="1"/>
  <c r="E13" i="6"/>
  <c r="E12" s="1"/>
  <c r="G174" i="5"/>
  <c r="G149" s="1"/>
  <c r="E163" i="6"/>
  <c r="E123"/>
  <c r="E122" s="1"/>
  <c r="G187" i="5" l="1"/>
  <c r="G12"/>
  <c r="G327" l="1"/>
  <c r="H90" i="4"/>
  <c r="G90"/>
  <c r="H348" l="1"/>
  <c r="H347" s="1"/>
  <c r="H346" s="1"/>
  <c r="H341"/>
  <c r="H340" s="1"/>
  <c r="H339" s="1"/>
  <c r="H338" s="1"/>
  <c r="H337" s="1"/>
  <c r="H336" s="1"/>
  <c r="H327"/>
  <c r="H326" s="1"/>
  <c r="H325" s="1"/>
  <c r="H324" s="1"/>
  <c r="H306"/>
  <c r="H304"/>
  <c r="H298"/>
  <c r="H297" s="1"/>
  <c r="H295"/>
  <c r="H294" s="1"/>
  <c r="H283"/>
  <c r="H281"/>
  <c r="H279"/>
  <c r="H273"/>
  <c r="H262"/>
  <c r="H260"/>
  <c r="H258"/>
  <c r="H256"/>
  <c r="H236"/>
  <c r="H200"/>
  <c r="H199" s="1"/>
  <c r="H198" s="1"/>
  <c r="H197" s="1"/>
  <c r="H196" s="1"/>
  <c r="H195" s="1"/>
  <c r="H193"/>
  <c r="H192" s="1"/>
  <c r="H185"/>
  <c r="H143"/>
  <c r="H142" s="1"/>
  <c r="H140"/>
  <c r="H139" s="1"/>
  <c r="H133"/>
  <c r="H132" s="1"/>
  <c r="H131" s="1"/>
  <c r="H130" s="1"/>
  <c r="H128"/>
  <c r="H127" s="1"/>
  <c r="H121"/>
  <c r="H120" s="1"/>
  <c r="H119" s="1"/>
  <c r="H118" s="1"/>
  <c r="H117" s="1"/>
  <c r="H116" s="1"/>
  <c r="H105"/>
  <c r="H104" s="1"/>
  <c r="H103" s="1"/>
  <c r="H102" s="1"/>
  <c r="H88"/>
  <c r="H86"/>
  <c r="H77"/>
  <c r="H76" s="1"/>
  <c r="H75" s="1"/>
  <c r="H74" s="1"/>
  <c r="H73" s="1"/>
  <c r="H71"/>
  <c r="H65"/>
  <c r="H63"/>
  <c r="H45"/>
  <c r="H44" s="1"/>
  <c r="H43" s="1"/>
  <c r="H42" s="1"/>
  <c r="H41" s="1"/>
  <c r="H35"/>
  <c r="H29"/>
  <c r="H28" s="1"/>
  <c r="H27" s="1"/>
  <c r="H26" s="1"/>
  <c r="H25" s="1"/>
  <c r="H17"/>
  <c r="D203" i="6"/>
  <c r="D197"/>
  <c r="D195"/>
  <c r="D176"/>
  <c r="D174"/>
  <c r="D171"/>
  <c r="D169"/>
  <c r="D161"/>
  <c r="D158" s="1"/>
  <c r="D150"/>
  <c r="D148"/>
  <c r="D146"/>
  <c r="D143"/>
  <c r="D140"/>
  <c r="D138"/>
  <c r="D136"/>
  <c r="D134"/>
  <c r="D131"/>
  <c r="D125"/>
  <c r="D111"/>
  <c r="D109"/>
  <c r="D101"/>
  <c r="D95"/>
  <c r="D63"/>
  <c r="D62" s="1"/>
  <c r="D61" s="1"/>
  <c r="D56"/>
  <c r="D47"/>
  <c r="D45"/>
  <c r="D34"/>
  <c r="D32"/>
  <c r="D28"/>
  <c r="D24"/>
  <c r="D19"/>
  <c r="D17"/>
  <c r="D15"/>
  <c r="F324" i="5"/>
  <c r="F323" s="1"/>
  <c r="F322" s="1"/>
  <c r="F321" s="1"/>
  <c r="F320" s="1"/>
  <c r="F319" s="1"/>
  <c r="F299"/>
  <c r="F298" s="1"/>
  <c r="F294" s="1"/>
  <c r="F279"/>
  <c r="F278" s="1"/>
  <c r="F276"/>
  <c r="F275" s="1"/>
  <c r="F269"/>
  <c r="F268" s="1"/>
  <c r="F267" s="1"/>
  <c r="F266" s="1"/>
  <c r="F264"/>
  <c r="F263" s="1"/>
  <c r="F251"/>
  <c r="F250" s="1"/>
  <c r="F249" s="1"/>
  <c r="F248" s="1"/>
  <c r="F247" s="1"/>
  <c r="F242"/>
  <c r="F240"/>
  <c r="F234"/>
  <c r="F233" s="1"/>
  <c r="F231"/>
  <c r="F230" s="1"/>
  <c r="F219"/>
  <c r="F217"/>
  <c r="F213"/>
  <c r="F209"/>
  <c r="F198"/>
  <c r="F196"/>
  <c r="F194"/>
  <c r="F192"/>
  <c r="F169"/>
  <c r="F159"/>
  <c r="F158" s="1"/>
  <c r="F157" s="1"/>
  <c r="F156" s="1"/>
  <c r="F150" s="1"/>
  <c r="F136"/>
  <c r="F134"/>
  <c r="F112"/>
  <c r="F111" s="1"/>
  <c r="F110" s="1"/>
  <c r="F104" s="1"/>
  <c r="F103" s="1"/>
  <c r="F101"/>
  <c r="F100" s="1"/>
  <c r="F99" s="1"/>
  <c r="F98" s="1"/>
  <c r="F97" s="1"/>
  <c r="F96" s="1"/>
  <c r="F94"/>
  <c r="F88"/>
  <c r="F86"/>
  <c r="F81"/>
  <c r="F64"/>
  <c r="F63" s="1"/>
  <c r="F48"/>
  <c r="F42"/>
  <c r="F41" s="1"/>
  <c r="F40" s="1"/>
  <c r="F39" s="1"/>
  <c r="F38" s="1"/>
  <c r="F32"/>
  <c r="F17"/>
  <c r="F16" s="1"/>
  <c r="F15" s="1"/>
  <c r="F14" s="1"/>
  <c r="F13" s="1"/>
  <c r="G17" i="4"/>
  <c r="G29"/>
  <c r="G28" s="1"/>
  <c r="G27" s="1"/>
  <c r="G26" s="1"/>
  <c r="G25" s="1"/>
  <c r="G35"/>
  <c r="G45"/>
  <c r="G44" s="1"/>
  <c r="G43" s="1"/>
  <c r="G42" s="1"/>
  <c r="G41" s="1"/>
  <c r="G63"/>
  <c r="G65"/>
  <c r="G71"/>
  <c r="G77"/>
  <c r="G76" s="1"/>
  <c r="G75" s="1"/>
  <c r="G74" s="1"/>
  <c r="G73" s="1"/>
  <c r="G86"/>
  <c r="G88"/>
  <c r="G105"/>
  <c r="G104" s="1"/>
  <c r="G103" s="1"/>
  <c r="G102" s="1"/>
  <c r="G121"/>
  <c r="G120" s="1"/>
  <c r="G119" s="1"/>
  <c r="G118" s="1"/>
  <c r="G117" s="1"/>
  <c r="G116" s="1"/>
  <c r="G128"/>
  <c r="G127" s="1"/>
  <c r="G133"/>
  <c r="G132" s="1"/>
  <c r="G131" s="1"/>
  <c r="G130" s="1"/>
  <c r="G140"/>
  <c r="G139" s="1"/>
  <c r="G143"/>
  <c r="G142" s="1"/>
  <c r="G173"/>
  <c r="G185"/>
  <c r="G193"/>
  <c r="G192" s="1"/>
  <c r="G200"/>
  <c r="G199" s="1"/>
  <c r="G198" s="1"/>
  <c r="G197" s="1"/>
  <c r="G196" s="1"/>
  <c r="G195" s="1"/>
  <c r="G236"/>
  <c r="G256"/>
  <c r="G258"/>
  <c r="G260"/>
  <c r="G262"/>
  <c r="G273"/>
  <c r="G279"/>
  <c r="G281"/>
  <c r="G283"/>
  <c r="G295"/>
  <c r="G294" s="1"/>
  <c r="G298"/>
  <c r="G297" s="1"/>
  <c r="G304"/>
  <c r="G306"/>
  <c r="G327"/>
  <c r="G326" s="1"/>
  <c r="G325" s="1"/>
  <c r="G324" s="1"/>
  <c r="G341"/>
  <c r="G340" s="1"/>
  <c r="G339" s="1"/>
  <c r="G338" s="1"/>
  <c r="G337" s="1"/>
  <c r="G336" s="1"/>
  <c r="G348"/>
  <c r="G347" s="1"/>
  <c r="G346" s="1"/>
  <c r="D94" i="6" l="1"/>
  <c r="D93" s="1"/>
  <c r="D92" s="1"/>
  <c r="D23"/>
  <c r="D124"/>
  <c r="F47" i="5"/>
  <c r="F46" s="1"/>
  <c r="F45" s="1"/>
  <c r="F31"/>
  <c r="F30" s="1"/>
  <c r="F29" s="1"/>
  <c r="F28" s="1"/>
  <c r="F208"/>
  <c r="F207" s="1"/>
  <c r="F22"/>
  <c r="F21" s="1"/>
  <c r="F20" s="1"/>
  <c r="F19" s="1"/>
  <c r="F54"/>
  <c r="F53" s="1"/>
  <c r="F55"/>
  <c r="D55" i="6"/>
  <c r="D54" s="1"/>
  <c r="F164" i="5"/>
  <c r="F163" s="1"/>
  <c r="F162" s="1"/>
  <c r="F161" s="1"/>
  <c r="F149" s="1"/>
  <c r="F85"/>
  <c r="F80" s="1"/>
  <c r="F79" s="1"/>
  <c r="F66" s="1"/>
  <c r="G272" i="4"/>
  <c r="H272"/>
  <c r="H271" s="1"/>
  <c r="H270" s="1"/>
  <c r="G62"/>
  <c r="G61" s="1"/>
  <c r="H62"/>
  <c r="G34"/>
  <c r="G33" s="1"/>
  <c r="G32" s="1"/>
  <c r="G31" s="1"/>
  <c r="H34"/>
  <c r="H33" s="1"/>
  <c r="H32" s="1"/>
  <c r="H31" s="1"/>
  <c r="G184"/>
  <c r="G183" s="1"/>
  <c r="G182" s="1"/>
  <c r="G181" s="1"/>
  <c r="H184"/>
  <c r="H183" s="1"/>
  <c r="H182" s="1"/>
  <c r="H181" s="1"/>
  <c r="G271"/>
  <c r="G270" s="1"/>
  <c r="F239" i="5"/>
  <c r="F238" s="1"/>
  <c r="G172" i="4"/>
  <c r="G171" s="1"/>
  <c r="G170" s="1"/>
  <c r="G169" s="1"/>
  <c r="G168" s="1"/>
  <c r="H16"/>
  <c r="H15" s="1"/>
  <c r="H14" s="1"/>
  <c r="H13" s="1"/>
  <c r="H12" s="1"/>
  <c r="G16"/>
  <c r="G15" s="1"/>
  <c r="G14" s="1"/>
  <c r="G13" s="1"/>
  <c r="G12" s="1"/>
  <c r="H172"/>
  <c r="H171" s="1"/>
  <c r="H170" s="1"/>
  <c r="H169" s="1"/>
  <c r="H168" s="1"/>
  <c r="D194" i="6"/>
  <c r="D191" s="1"/>
  <c r="D190" s="1"/>
  <c r="D133"/>
  <c r="G233" i="4"/>
  <c r="G232" s="1"/>
  <c r="G231" s="1"/>
  <c r="G230" s="1"/>
  <c r="G229" s="1"/>
  <c r="H233"/>
  <c r="H232" s="1"/>
  <c r="H231" s="1"/>
  <c r="H230" s="1"/>
  <c r="H229" s="1"/>
  <c r="G96"/>
  <c r="G95" s="1"/>
  <c r="H96"/>
  <c r="H95" s="1"/>
  <c r="G318"/>
  <c r="G317" s="1"/>
  <c r="H318"/>
  <c r="H317" s="1"/>
  <c r="D173" i="6"/>
  <c r="F191" i="5"/>
  <c r="F190" s="1"/>
  <c r="F189" s="1"/>
  <c r="F188" s="1"/>
  <c r="D108" i="6"/>
  <c r="D107" s="1"/>
  <c r="D106" s="1"/>
  <c r="D44"/>
  <c r="D14"/>
  <c r="D168"/>
  <c r="D60"/>
  <c r="D182"/>
  <c r="D181" s="1"/>
  <c r="F293" i="5"/>
  <c r="F287" s="1"/>
  <c r="F133"/>
  <c r="F262"/>
  <c r="F261" s="1"/>
  <c r="F260" s="1"/>
  <c r="F259" s="1"/>
  <c r="F62"/>
  <c r="F61" s="1"/>
  <c r="F274"/>
  <c r="F273" s="1"/>
  <c r="F272" s="1"/>
  <c r="F304"/>
  <c r="F303" s="1"/>
  <c r="F302" s="1"/>
  <c r="F301" s="1"/>
  <c r="G191" i="4"/>
  <c r="G190" s="1"/>
  <c r="G303"/>
  <c r="G302" s="1"/>
  <c r="H85"/>
  <c r="G85"/>
  <c r="G126"/>
  <c r="G125" s="1"/>
  <c r="G124" s="1"/>
  <c r="G123" s="1"/>
  <c r="H293"/>
  <c r="H292" s="1"/>
  <c r="G345"/>
  <c r="G344" s="1"/>
  <c r="G343" s="1"/>
  <c r="H303"/>
  <c r="H138"/>
  <c r="H137" s="1"/>
  <c r="H136" s="1"/>
  <c r="H135" s="1"/>
  <c r="G293"/>
  <c r="G292" s="1"/>
  <c r="H191"/>
  <c r="H190" s="1"/>
  <c r="G138"/>
  <c r="G137" s="1"/>
  <c r="G136" s="1"/>
  <c r="G135" s="1"/>
  <c r="G255"/>
  <c r="G254" s="1"/>
  <c r="G253" s="1"/>
  <c r="G252" s="1"/>
  <c r="H126"/>
  <c r="H125" s="1"/>
  <c r="H124" s="1"/>
  <c r="H123" s="1"/>
  <c r="G160"/>
  <c r="G159" s="1"/>
  <c r="G158" s="1"/>
  <c r="G157" s="1"/>
  <c r="H61"/>
  <c r="H60" s="1"/>
  <c r="H47" s="1"/>
  <c r="H160"/>
  <c r="H159" s="1"/>
  <c r="H158" s="1"/>
  <c r="H157" s="1"/>
  <c r="H255"/>
  <c r="H254" s="1"/>
  <c r="H253" s="1"/>
  <c r="H252" s="1"/>
  <c r="H345"/>
  <c r="H344" s="1"/>
  <c r="H343" s="1"/>
  <c r="F229" i="5"/>
  <c r="F228" s="1"/>
  <c r="F44" l="1"/>
  <c r="D164" i="6"/>
  <c r="D163" s="1"/>
  <c r="F271" i="5"/>
  <c r="H302" i="4"/>
  <c r="H301" s="1"/>
  <c r="H300" s="1"/>
  <c r="F132" i="5"/>
  <c r="F131" s="1"/>
  <c r="F130" s="1"/>
  <c r="F116" s="1"/>
  <c r="F237"/>
  <c r="F236" s="1"/>
  <c r="H84" i="4"/>
  <c r="H83" s="1"/>
  <c r="H82" s="1"/>
  <c r="H81" s="1"/>
  <c r="G84"/>
  <c r="G83" s="1"/>
  <c r="G82" s="1"/>
  <c r="G81" s="1"/>
  <c r="G301"/>
  <c r="G300" s="1"/>
  <c r="F206" i="5"/>
  <c r="F205" s="1"/>
  <c r="D13" i="6"/>
  <c r="D12" s="1"/>
  <c r="G269" i="4"/>
  <c r="H269"/>
  <c r="H24"/>
  <c r="G60"/>
  <c r="G47" s="1"/>
  <c r="D123" i="6"/>
  <c r="F187" i="5" l="1"/>
  <c r="G251" i="4"/>
  <c r="H251"/>
  <c r="G24"/>
  <c r="G23" s="1"/>
  <c r="H23"/>
  <c r="F12" i="5"/>
  <c r="F327" l="1"/>
  <c r="G353" i="4"/>
  <c r="H353"/>
  <c r="D154" i="6" l="1"/>
  <c r="D152" s="1"/>
  <c r="D122" s="1"/>
  <c r="D210" s="1"/>
  <c r="D153" l="1"/>
</calcChain>
</file>

<file path=xl/sharedStrings.xml><?xml version="1.0" encoding="utf-8"?>
<sst xmlns="http://schemas.openxmlformats.org/spreadsheetml/2006/main" count="3133" uniqueCount="369">
  <si>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</si>
  <si>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</si>
  <si>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</si>
  <si>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</si>
  <si>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</si>
  <si>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</si>
  <si>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</si>
  <si>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</si>
  <si>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</si>
  <si>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</si>
  <si>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</si>
  <si>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</si>
  <si>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</si>
  <si>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</si>
  <si>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</si>
  <si>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</si>
  <si>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</si>
  <si>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</si>
  <si>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</si>
  <si>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</si>
  <si>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</si>
  <si>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</si>
  <si>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</si>
  <si>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</si>
  <si>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</si>
  <si>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</si>
  <si>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</si>
  <si>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</si>
  <si>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</si>
  <si>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</si>
  <si>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</si>
  <si>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</si>
  <si>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</si>
  <si>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</si>
  <si>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</si>
  <si>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</si>
  <si>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</si>
  <si>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</si>
  <si>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</si>
  <si>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</si>
  <si>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</si>
  <si>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</si>
  <si>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</si>
  <si>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</si>
  <si>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</si>
  <si>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</si>
  <si>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</si>
  <si>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</si>
  <si>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</si>
  <si>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</si>
  <si>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</si>
  <si>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</si>
  <si>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</si>
  <si>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</si>
  <si>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</si>
  <si>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</si>
  <si>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</si>
  <si>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</si>
  <si>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</si>
  <si>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</si>
  <si>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</si>
  <si>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</si>
  <si>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</si>
  <si>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</si>
  <si>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</si>
  <si>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</si>
  <si>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</si>
  <si>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</si>
  <si>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</si>
  <si>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</si>
  <si>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</si>
  <si>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</si>
  <si>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</si>
  <si>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</si>
  <si>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</si>
  <si>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</si>
  <si>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</si>
  <si>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</si>
  <si>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</si>
  <si>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</si>
  <si>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</si>
  <si>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</si>
  <si>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</si>
  <si>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</si>
  <si>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</si>
  <si>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</si>
  <si>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</si>
  <si>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</si>
  <si>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</si>
  <si>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</si>
  <si>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</si>
  <si>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</si>
  <si>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</si>
  <si>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</si>
  <si>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</si>
  <si>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</si>
  <si>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</si>
  <si>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</si>
  <si>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</si>
  <si>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</si>
  <si>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</si>
  <si>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</si>
  <si>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</si>
  <si>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</si>
  <si>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</si>
  <si>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</si>
  <si>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</si>
  <si>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</si>
  <si>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</si>
  <si>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</si>
  <si>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</si>
  <si>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</si>
  <si>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</si>
  <si>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</si>
  <si>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</si>
  <si>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</si>
  <si>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</si>
  <si>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</si>
  <si>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</si>
  <si>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</si>
  <si>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</si>
  <si>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</si>
  <si>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</si>
  <si>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</si>
  <si>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</si>
  <si>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</si>
  <si>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</si>
  <si>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</si>
  <si>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</si>
  <si>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</si>
  <si>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</si>
  <si>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</si>
  <si>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</si>
  <si>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</si>
  <si>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</si>
  <si>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</si>
  <si>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</si>
  <si>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</si>
  <si>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</si>
  <si>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</si>
  <si>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</si>
  <si>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</si>
  <si>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</si>
  <si>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</si>
  <si>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</si>
  <si>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</si>
  <si>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</si>
  <si>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</si>
  <si>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</si>
  <si>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</si>
  <si>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</si>
  <si>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</si>
  <si>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</si>
  <si>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</si>
  <si>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</si>
  <si>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</si>
  <si>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</si>
  <si>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</si>
  <si>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</si>
  <si>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</si>
  <si>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</si>
  <si>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</si>
  <si>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</si>
  <si>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</si>
  <si>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</si>
  <si>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</si>
  <si>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</si>
  <si>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</si>
  <si>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</si>
  <si>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</si>
  <si>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</si>
  <si>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</si>
  <si>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</si>
  <si>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</si>
  <si>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</si>
  <si>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</si>
  <si>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</si>
  <si>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</si>
  <si>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</si>
  <si>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</si>
  <si>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</si>
  <si>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</si>
  <si>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</si>
  <si>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</si>
  <si>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</si>
  <si>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</si>
  <si>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</si>
  <si>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</si>
  <si>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</si>
  <si>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</si>
  <si>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</si>
  <si>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</si>
  <si>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</si>
  <si>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</si>
  <si>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</si>
  <si>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</si>
  <si>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</si>
  <si>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</si>
  <si>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</si>
  <si>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</si>
  <si>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</si>
  <si>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</si>
  <si>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</si>
  <si>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</si>
  <si>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</si>
  <si>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</si>
  <si>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</si>
  <si>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</si>
  <si>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</si>
  <si>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</si>
  <si>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</si>
  <si>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</si>
  <si>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</si>
  <si>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</si>
  <si>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</si>
  <si>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</si>
  <si>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</si>
  <si>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</si>
  <si>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</si>
  <si>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</si>
  <si>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</si>
  <si>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</si>
  <si>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</si>
  <si>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</si>
  <si>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</si>
  <si>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</si>
  <si>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</si>
  <si>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</si>
  <si>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</si>
  <si>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</si>
  <si>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</si>
  <si>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Общеэкономические вопросы</t>
  </si>
  <si>
    <t>08 1 04 43040</t>
  </si>
  <si>
    <t>06 1 01 W1190</t>
  </si>
  <si>
    <t>04 0 00 00000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</si>
  <si>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</si>
  <si>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</si>
  <si>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</si>
  <si>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</si>
  <si>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</si>
  <si>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</si>
  <si>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</si>
  <si>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</si>
  <si>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</si>
  <si>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</si>
  <si>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</si>
  <si>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</si>
  <si>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</si>
  <si>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</si>
  <si>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</si>
  <si>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</si>
  <si>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</si>
  <si>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2022 год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</si>
  <si>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</si>
  <si>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</si>
  <si>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</si>
  <si>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</si>
  <si>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</si>
  <si>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</si>
  <si>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</si>
  <si>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</si>
  <si>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</si>
  <si>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Расходы на развитие и совершенствование института добровольных народных дружин</t>
  </si>
  <si>
    <t>04 1 01 41350</t>
  </si>
  <si>
    <t>Сельское хозяйство и рыболовство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</si>
  <si>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</si>
  <si>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</si>
  <si>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</si>
  <si>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</si>
  <si>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Субсидии на ликвидацию очагов сорного растения борщевик Сосновского</t>
  </si>
  <si>
    <t>03 3 01 41570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</si>
  <si>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</si>
  <si>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</si>
  <si>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</si>
  <si>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</si>
  <si>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</si>
  <si>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</si>
  <si>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</si>
  <si>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</si>
  <si>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</si>
  <si>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02 1 02 L2990</t>
  </si>
  <si>
    <t>Субсидии на поддержку муниципальных программ формирования современной городской среды</t>
  </si>
  <si>
    <t>Мероприятия по организации питания в муниципальных общеобразовательных учреждениях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</si>
  <si>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</si>
  <si>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</si>
  <si>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</si>
  <si>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</si>
  <si>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</si>
  <si>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</si>
  <si>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>Основное мероприятие «Повышение безопасности дорожного движения»</t>
  </si>
  <si>
    <t>06 1 02 00000</t>
  </si>
  <si>
    <t>Мероприятия, направленные на повышение безопасности дорожного движения</t>
  </si>
  <si>
    <t>06 1 02 24200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</si>
  <si>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</si>
  <si>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</si>
  <si>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03 1 01 41600</t>
  </si>
  <si>
    <t>Другие вопросы в области образования</t>
  </si>
  <si>
    <t>Расходы по перевозке учащихся  на внеклассные мероприятия и итоговую аттестацию</t>
  </si>
  <si>
    <t>01 1 02 20100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</si>
  <si>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</si>
  <si>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</si>
  <si>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</si>
  <si>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</si>
  <si>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</si>
  <si>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</si>
  <si>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</si>
  <si>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</si>
  <si>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</si>
  <si>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</si>
  <si>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Обслуживание муниципального долга  </t>
  </si>
  <si>
    <t>07 3 01 27200</t>
  </si>
  <si>
    <t>Обслуживание государственного (муниципального) долга</t>
  </si>
  <si>
    <t>700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</si>
  <si>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</si>
  <si>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>2023 год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</si>
  <si>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</si>
  <si>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«Обеспечение безопасности и профилактика правонарушений"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</si>
  <si>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 xml:space="preserve">оциальной поддержке населения  Пустошкинского района» </t>
    </r>
  </si>
  <si>
    <t>Ведомственная структура расходов бюджета муниципального образования "Пустошкинский район" на на плановый период 2022 и 2023 годов</t>
  </si>
  <si>
    <t>Непрограммные виды деятельности органов местного самоуправления Пустошкинского района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</si>
  <si>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</si>
  <si>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</si>
  <si>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</si>
  <si>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01 1 02 53030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</si>
  <si>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</si>
  <si>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</si>
  <si>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Социальное обеспечение населения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</si>
  <si>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</si>
  <si>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</si>
  <si>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Расходы на выплаты по оплате труда работников, занимающих должности, не отнесенные к должностям муниципальной службы</t>
  </si>
  <si>
    <t>90 9 03 00910</t>
  </si>
  <si>
    <t>07 1 01 00910</t>
  </si>
  <si>
    <t>90 9 02 00910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</si>
  <si>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</si>
  <si>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05 1 01 41700</t>
  </si>
  <si>
    <t>Другие вопросы в области национальной экономики</t>
  </si>
  <si>
    <t>12</t>
  </si>
  <si>
    <t>Подпрограмма муниципальной программы «Молодежная  поолитика»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</si>
  <si>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</si>
  <si>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</si>
  <si>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</si>
  <si>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01 1 02 W1040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</si>
  <si>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</si>
  <si>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</si>
  <si>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</si>
  <si>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</si>
  <si>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</si>
  <si>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</si>
  <si>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</si>
  <si>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</si>
  <si>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R0820</t>
  </si>
  <si>
    <t xml:space="preserve">Капитальные вложения в объекты государственной (муниципальной) собственности
</t>
  </si>
  <si>
    <t>400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</si>
  <si>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</si>
  <si>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</si>
  <si>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</si>
  <si>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</si>
  <si>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>Федеральные проект "Чистая вода"</t>
  </si>
  <si>
    <t>05 1 F5 00000</t>
  </si>
  <si>
    <t>05 1 F5 52430</t>
  </si>
  <si>
    <t>Расходы на строительство и реконструкцию (модернизацию) объектов питьевого водоснабжения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</si>
  <si>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2023 и 2024 годов</t>
  </si>
  <si>
    <t>2024 год</t>
  </si>
  <si>
    <t xml:space="preserve">"Пустошкинский район" на 2022 год </t>
  </si>
  <si>
    <t>и на плановый период 2023 и 2024 годов"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</si>
  <si>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2023 и 2024 годов</t>
  </si>
  <si>
    <t>Приложение № 2.1</t>
  </si>
  <si>
    <t>Приложение № 4.1</t>
  </si>
  <si>
    <t>Приложение № 3.1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</si>
</sst>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1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7" fillId="5" borderId="6" xfId="1" applyFont="1" applyFill="1" applyBorder="1" applyAlignment="1">
      <alignment horizontal="justify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164" fontId="23" fillId="0" borderId="20" xfId="0" applyNumberFormat="1" applyFont="1" applyFill="1" applyBorder="1" applyAlignment="1">
      <alignment horizontal="center" vertical="top" wrapText="1"/>
    </xf>
    <xf numFmtId="164" fontId="34" fillId="0" borderId="21" xfId="0" applyNumberFormat="1" applyFont="1" applyBorder="1" applyAlignment="1">
      <alignment horizontal="center" vertical="top"/>
    </xf>
    <xf numFmtId="164" fontId="7" fillId="3" borderId="8" xfId="0" applyNumberFormat="1" applyFont="1" applyFill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Border="1" applyAlignment="1">
      <alignment horizontal="center" vertical="top"/>
    </xf>
    <xf numFmtId="164" fontId="23" fillId="0" borderId="5" xfId="0" applyNumberFormat="1" applyFont="1" applyFill="1" applyBorder="1" applyAlignment="1">
      <alignment horizontal="center" vertical="top" wrapText="1"/>
    </xf>
    <xf numFmtId="164" fontId="33" fillId="0" borderId="5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164" fontId="6" fillId="4" borderId="2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4"/>
  <sheetViews>
    <sheetView topLeftCell="A166" zoomScaleNormal="100" zoomScaleSheetLayoutView="100" workbookViewId="0">
      <selection activeCell="G176" sqref="G176"/>
    </sheetView>
  </sheetViews>
  <sheetFormatPr defaultRowHeight="12.75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>
      <c r="A1" s="214" t="s">
        <v>366</v>
      </c>
      <c r="B1" s="214"/>
      <c r="C1" s="214"/>
      <c r="D1" s="214"/>
      <c r="E1" s="214"/>
      <c r="F1" s="214"/>
      <c r="G1" s="214"/>
      <c r="H1" s="214"/>
    </row>
    <row r="2" spans="1:8" ht="15.75">
      <c r="A2" s="214" t="s">
        <v>0</v>
      </c>
      <c r="B2" s="214"/>
      <c r="C2" s="214"/>
      <c r="D2" s="214"/>
      <c r="E2" s="214"/>
      <c r="F2" s="214"/>
      <c r="G2" s="214"/>
      <c r="H2" s="214"/>
    </row>
    <row r="3" spans="1:8" ht="15.75">
      <c r="A3" s="214" t="s">
        <v>1</v>
      </c>
      <c r="B3" s="214"/>
      <c r="C3" s="214"/>
      <c r="D3" s="214"/>
      <c r="E3" s="214"/>
      <c r="F3" s="214"/>
      <c r="G3" s="214"/>
      <c r="H3" s="214"/>
    </row>
    <row r="4" spans="1:8" ht="15.75">
      <c r="A4" s="214" t="s">
        <v>363</v>
      </c>
      <c r="B4" s="214"/>
      <c r="C4" s="214"/>
      <c r="D4" s="214"/>
      <c r="E4" s="214"/>
      <c r="F4" s="214"/>
      <c r="G4" s="214"/>
      <c r="H4" s="214"/>
    </row>
    <row r="5" spans="1:8" ht="15.75">
      <c r="A5" s="214" t="s">
        <v>364</v>
      </c>
      <c r="B5" s="214"/>
      <c r="C5" s="214"/>
      <c r="D5" s="214"/>
      <c r="E5" s="214"/>
      <c r="F5" s="214"/>
      <c r="G5" s="214"/>
      <c r="H5" s="214"/>
    </row>
    <row r="6" spans="1:8" ht="15.75">
      <c r="A6" s="214" t="s">
        <v>240</v>
      </c>
      <c r="B6" s="214"/>
      <c r="C6" s="214"/>
      <c r="D6" s="214"/>
      <c r="E6" s="214"/>
      <c r="F6" s="214"/>
      <c r="G6" s="214"/>
      <c r="H6" s="214"/>
    </row>
    <row r="7" spans="1:8" ht="15.75">
      <c r="A7" s="160"/>
      <c r="B7" s="160"/>
      <c r="C7" s="160"/>
      <c r="D7" s="160"/>
      <c r="E7" s="177"/>
      <c r="F7" s="160"/>
      <c r="G7" s="160"/>
    </row>
    <row r="8" spans="1:8" ht="42" customHeight="1">
      <c r="A8" s="218" t="s">
        <v>318</v>
      </c>
      <c r="B8" s="218"/>
      <c r="C8" s="218"/>
      <c r="D8" s="218"/>
      <c r="E8" s="218"/>
      <c r="F8" s="218"/>
      <c r="G8" s="218"/>
      <c r="H8" s="218"/>
    </row>
    <row r="9" spans="1:8" ht="19.5" thickBot="1">
      <c r="A9" s="2"/>
      <c r="C9" s="4"/>
      <c r="D9" s="4"/>
      <c r="E9" s="180"/>
      <c r="F9" s="4"/>
      <c r="G9" s="221" t="s">
        <v>2</v>
      </c>
      <c r="H9" s="221"/>
    </row>
    <row r="10" spans="1:8" ht="14.25" customHeight="1" thickTop="1" thickBot="1">
      <c r="A10" s="215" t="s">
        <v>3</v>
      </c>
      <c r="B10" s="217" t="s">
        <v>4</v>
      </c>
      <c r="C10" s="217"/>
      <c r="D10" s="217"/>
      <c r="E10" s="217"/>
      <c r="F10" s="217"/>
      <c r="G10" s="219" t="s">
        <v>226</v>
      </c>
      <c r="H10" s="220"/>
    </row>
    <row r="11" spans="1:8" ht="86.25" thickBot="1">
      <c r="A11" s="216"/>
      <c r="B11" s="5" t="s">
        <v>5</v>
      </c>
      <c r="C11" s="5" t="s">
        <v>6</v>
      </c>
      <c r="D11" s="5" t="s">
        <v>7</v>
      </c>
      <c r="E11" s="5" t="s">
        <v>8</v>
      </c>
      <c r="F11" s="5" t="s">
        <v>9</v>
      </c>
      <c r="G11" s="159" t="s">
        <v>252</v>
      </c>
      <c r="H11" s="159" t="s">
        <v>314</v>
      </c>
    </row>
    <row r="12" spans="1:8" ht="17.25" thickTop="1" thickBot="1">
      <c r="A12" s="101" t="s">
        <v>10</v>
      </c>
      <c r="B12" s="6" t="s">
        <v>11</v>
      </c>
      <c r="C12" s="6"/>
      <c r="D12" s="6"/>
      <c r="E12" s="6"/>
      <c r="F12" s="6"/>
      <c r="G12" s="102">
        <f>SUM(G13)</f>
        <v>522.09999999999991</v>
      </c>
      <c r="H12" s="102">
        <f>SUM(H13)</f>
        <v>475.3</v>
      </c>
    </row>
    <row r="13" spans="1:8" ht="15.75" thickTop="1">
      <c r="A13" s="103" t="s">
        <v>12</v>
      </c>
      <c r="B13" s="51"/>
      <c r="C13" s="62" t="s">
        <v>13</v>
      </c>
      <c r="D13" s="7"/>
      <c r="E13" s="7"/>
      <c r="F13" s="7"/>
      <c r="G13" s="104">
        <f t="shared" ref="G13:H13" si="0">SUM(G14)</f>
        <v>522.09999999999991</v>
      </c>
      <c r="H13" s="104">
        <f t="shared" si="0"/>
        <v>475.3</v>
      </c>
    </row>
    <row r="14" spans="1:8" ht="45">
      <c r="A14" s="105" t="s">
        <v>14</v>
      </c>
      <c r="B14" s="51"/>
      <c r="C14" s="8" t="s">
        <v>13</v>
      </c>
      <c r="D14" s="8" t="s">
        <v>15</v>
      </c>
      <c r="E14" s="8"/>
      <c r="F14" s="8"/>
      <c r="G14" s="106">
        <f t="shared" ref="G14:H16" si="1">SUM(G15)</f>
        <v>522.09999999999991</v>
      </c>
      <c r="H14" s="106">
        <f t="shared" si="1"/>
        <v>475.3</v>
      </c>
    </row>
    <row r="15" spans="1:8" ht="15">
      <c r="A15" s="100" t="s">
        <v>211</v>
      </c>
      <c r="B15" s="51"/>
      <c r="C15" s="66" t="s">
        <v>13</v>
      </c>
      <c r="D15" s="66" t="s">
        <v>15</v>
      </c>
      <c r="E15" s="78" t="s">
        <v>210</v>
      </c>
      <c r="F15" s="14"/>
      <c r="G15" s="126">
        <f t="shared" si="1"/>
        <v>522.09999999999991</v>
      </c>
      <c r="H15" s="126">
        <f t="shared" si="1"/>
        <v>475.3</v>
      </c>
    </row>
    <row r="16" spans="1:8" ht="30">
      <c r="A16" s="100" t="s">
        <v>319</v>
      </c>
      <c r="B16" s="51"/>
      <c r="C16" s="66" t="s">
        <v>13</v>
      </c>
      <c r="D16" s="66" t="s">
        <v>15</v>
      </c>
      <c r="E16" s="78" t="s">
        <v>90</v>
      </c>
      <c r="F16" s="14"/>
      <c r="G16" s="126">
        <f t="shared" si="1"/>
        <v>522.09999999999991</v>
      </c>
      <c r="H16" s="126">
        <f t="shared" si="1"/>
        <v>475.3</v>
      </c>
    </row>
    <row r="17" spans="1:8" ht="15">
      <c r="A17" s="107" t="s">
        <v>84</v>
      </c>
      <c r="B17" s="51"/>
      <c r="C17" s="9" t="s">
        <v>13</v>
      </c>
      <c r="D17" s="9" t="s">
        <v>15</v>
      </c>
      <c r="E17" s="15" t="s">
        <v>205</v>
      </c>
      <c r="F17" s="9"/>
      <c r="G17" s="106">
        <f>SUM(G18,G21)</f>
        <v>522.09999999999991</v>
      </c>
      <c r="H17" s="106">
        <f>SUM(H18,H21)</f>
        <v>475.3</v>
      </c>
    </row>
    <row r="18" spans="1:8" ht="15">
      <c r="A18" s="107" t="s">
        <v>83</v>
      </c>
      <c r="B18" s="51"/>
      <c r="C18" s="10" t="s">
        <v>13</v>
      </c>
      <c r="D18" s="10" t="s">
        <v>15</v>
      </c>
      <c r="E18" s="15" t="s">
        <v>206</v>
      </c>
      <c r="F18" s="9"/>
      <c r="G18" s="106">
        <f>SUM(G19:G20)</f>
        <v>464.09999999999997</v>
      </c>
      <c r="H18" s="106">
        <f>SUM(H19:H20)</f>
        <v>413.5</v>
      </c>
    </row>
    <row r="19" spans="1:8" ht="60">
      <c r="A19" s="94" t="s">
        <v>71</v>
      </c>
      <c r="B19" s="51"/>
      <c r="C19" s="10" t="s">
        <v>13</v>
      </c>
      <c r="D19" s="10" t="s">
        <v>15</v>
      </c>
      <c r="E19" s="13" t="s">
        <v>206</v>
      </c>
      <c r="F19" s="10" t="s">
        <v>73</v>
      </c>
      <c r="G19" s="97">
        <v>434.9</v>
      </c>
      <c r="H19" s="97">
        <v>391.3</v>
      </c>
    </row>
    <row r="20" spans="1:8" ht="30">
      <c r="A20" s="94" t="s">
        <v>80</v>
      </c>
      <c r="B20" s="51"/>
      <c r="C20" s="10" t="s">
        <v>13</v>
      </c>
      <c r="D20" s="10" t="s">
        <v>15</v>
      </c>
      <c r="E20" s="13" t="s">
        <v>206</v>
      </c>
      <c r="F20" s="10" t="s">
        <v>74</v>
      </c>
      <c r="G20" s="97">
        <v>29.2</v>
      </c>
      <c r="H20" s="97">
        <v>22.2</v>
      </c>
    </row>
    <row r="21" spans="1:8" ht="30">
      <c r="A21" s="107" t="s">
        <v>329</v>
      </c>
      <c r="B21" s="51"/>
      <c r="C21" s="10" t="s">
        <v>13</v>
      </c>
      <c r="D21" s="10" t="s">
        <v>15</v>
      </c>
      <c r="E21" s="15" t="s">
        <v>330</v>
      </c>
      <c r="F21" s="9"/>
      <c r="G21" s="112">
        <f>SUM(G22)</f>
        <v>58</v>
      </c>
      <c r="H21" s="112">
        <f>SUM(H22)</f>
        <v>61.8</v>
      </c>
    </row>
    <row r="22" spans="1:8" ht="60.75" thickBot="1">
      <c r="A22" s="94" t="s">
        <v>71</v>
      </c>
      <c r="B22" s="51"/>
      <c r="C22" s="10" t="s">
        <v>13</v>
      </c>
      <c r="D22" s="10" t="s">
        <v>15</v>
      </c>
      <c r="E22" s="13" t="s">
        <v>330</v>
      </c>
      <c r="F22" s="10" t="s">
        <v>73</v>
      </c>
      <c r="G22" s="204">
        <v>58</v>
      </c>
      <c r="H22" s="204">
        <v>61.8</v>
      </c>
    </row>
    <row r="23" spans="1:8" ht="17.25" thickTop="1" thickBot="1">
      <c r="A23" s="101" t="s">
        <v>35</v>
      </c>
      <c r="B23" s="6" t="s">
        <v>36</v>
      </c>
      <c r="C23" s="22"/>
      <c r="D23" s="22"/>
      <c r="E23" s="23"/>
      <c r="F23" s="23"/>
      <c r="G23" s="111">
        <f>SUM(G24,G73,G81,G95,G116,G123,G135,G157)</f>
        <v>94117.7</v>
      </c>
      <c r="H23" s="111">
        <f>SUM(H24,H73,H81,H95,H116,H123,H135,H157)</f>
        <v>65249.200000000012</v>
      </c>
    </row>
    <row r="24" spans="1:8" ht="15.75" thickTop="1">
      <c r="A24" s="103" t="s">
        <v>12</v>
      </c>
      <c r="B24" s="54"/>
      <c r="C24" s="62" t="s">
        <v>13</v>
      </c>
      <c r="D24" s="7"/>
      <c r="E24" s="7"/>
      <c r="F24" s="7"/>
      <c r="G24" s="112">
        <f>SUM(G25,G31,G41,G47)</f>
        <v>17460.3</v>
      </c>
      <c r="H24" s="112">
        <f>SUM(H25,H31,H41,H47)</f>
        <v>15934.500000000002</v>
      </c>
    </row>
    <row r="25" spans="1:8" ht="30">
      <c r="A25" s="95" t="s">
        <v>37</v>
      </c>
      <c r="B25" s="161"/>
      <c r="C25" s="18" t="s">
        <v>13</v>
      </c>
      <c r="D25" s="18" t="s">
        <v>25</v>
      </c>
      <c r="E25" s="15"/>
      <c r="F25" s="15"/>
      <c r="G25" s="106">
        <f t="shared" ref="G25:H27" si="2">SUM(G26)</f>
        <v>1714.2</v>
      </c>
      <c r="H25" s="106">
        <f t="shared" si="2"/>
        <v>1714.2</v>
      </c>
    </row>
    <row r="26" spans="1:8" ht="15">
      <c r="A26" s="100" t="s">
        <v>211</v>
      </c>
      <c r="B26" s="183"/>
      <c r="C26" s="66" t="s">
        <v>13</v>
      </c>
      <c r="D26" s="66" t="s">
        <v>25</v>
      </c>
      <c r="E26" s="78" t="s">
        <v>210</v>
      </c>
      <c r="F26" s="14"/>
      <c r="G26" s="126">
        <f t="shared" si="2"/>
        <v>1714.2</v>
      </c>
      <c r="H26" s="126">
        <f t="shared" si="2"/>
        <v>1714.2</v>
      </c>
    </row>
    <row r="27" spans="1:8" ht="30">
      <c r="A27" s="100" t="s">
        <v>319</v>
      </c>
      <c r="B27" s="183"/>
      <c r="C27" s="66" t="s">
        <v>13</v>
      </c>
      <c r="D27" s="66" t="s">
        <v>25</v>
      </c>
      <c r="E27" s="78" t="s">
        <v>90</v>
      </c>
      <c r="F27" s="14"/>
      <c r="G27" s="126">
        <f t="shared" si="2"/>
        <v>1714.2</v>
      </c>
      <c r="H27" s="126">
        <f t="shared" si="2"/>
        <v>1714.2</v>
      </c>
    </row>
    <row r="28" spans="1:8" ht="15">
      <c r="A28" s="107" t="s">
        <v>82</v>
      </c>
      <c r="B28" s="161"/>
      <c r="C28" s="15" t="s">
        <v>13</v>
      </c>
      <c r="D28" s="15" t="s">
        <v>25</v>
      </c>
      <c r="E28" s="15" t="s">
        <v>203</v>
      </c>
      <c r="F28" s="15"/>
      <c r="G28" s="106">
        <f t="shared" ref="G28:H29" si="3">SUM(G29)</f>
        <v>1714.2</v>
      </c>
      <c r="H28" s="106">
        <f t="shared" si="3"/>
        <v>1714.2</v>
      </c>
    </row>
    <row r="29" spans="1:8" ht="15">
      <c r="A29" s="107" t="s">
        <v>83</v>
      </c>
      <c r="B29" s="161"/>
      <c r="C29" s="15" t="s">
        <v>13</v>
      </c>
      <c r="D29" s="15" t="s">
        <v>25</v>
      </c>
      <c r="E29" s="15" t="s">
        <v>204</v>
      </c>
      <c r="F29" s="15"/>
      <c r="G29" s="106">
        <f t="shared" si="3"/>
        <v>1714.2</v>
      </c>
      <c r="H29" s="106">
        <f t="shared" si="3"/>
        <v>1714.2</v>
      </c>
    </row>
    <row r="30" spans="1:8" ht="60">
      <c r="A30" s="94" t="s">
        <v>71</v>
      </c>
      <c r="B30" s="161"/>
      <c r="C30" s="10" t="s">
        <v>13</v>
      </c>
      <c r="D30" s="10" t="s">
        <v>25</v>
      </c>
      <c r="E30" s="13" t="s">
        <v>204</v>
      </c>
      <c r="F30" s="10" t="s">
        <v>73</v>
      </c>
      <c r="G30" s="97">
        <v>1714.2</v>
      </c>
      <c r="H30" s="97">
        <v>1714.2</v>
      </c>
    </row>
    <row r="31" spans="1:8" ht="45">
      <c r="A31" s="95" t="s">
        <v>38</v>
      </c>
      <c r="B31" s="161"/>
      <c r="C31" s="18" t="s">
        <v>13</v>
      </c>
      <c r="D31" s="18" t="s">
        <v>19</v>
      </c>
      <c r="E31" s="18"/>
      <c r="F31" s="18"/>
      <c r="G31" s="106">
        <f t="shared" ref="G31:H33" si="4">SUM(G32)</f>
        <v>15090.6</v>
      </c>
      <c r="H31" s="106">
        <f t="shared" si="4"/>
        <v>13562.6</v>
      </c>
    </row>
    <row r="32" spans="1:8" ht="75">
      <c r="A32" s="107" t="s">
        <v>283</v>
      </c>
      <c r="B32" s="161"/>
      <c r="C32" s="15" t="s">
        <v>13</v>
      </c>
      <c r="D32" s="15" t="s">
        <v>19</v>
      </c>
      <c r="E32" s="15" t="s">
        <v>93</v>
      </c>
      <c r="F32" s="15"/>
      <c r="G32" s="106">
        <f t="shared" si="4"/>
        <v>15090.6</v>
      </c>
      <c r="H32" s="106">
        <f t="shared" si="4"/>
        <v>13562.6</v>
      </c>
    </row>
    <row r="33" spans="1:8" ht="30">
      <c r="A33" s="107" t="s">
        <v>86</v>
      </c>
      <c r="B33" s="161"/>
      <c r="C33" s="15" t="s">
        <v>13</v>
      </c>
      <c r="D33" s="15" t="s">
        <v>19</v>
      </c>
      <c r="E33" s="15" t="s">
        <v>94</v>
      </c>
      <c r="F33" s="15"/>
      <c r="G33" s="106">
        <f t="shared" si="4"/>
        <v>15090.6</v>
      </c>
      <c r="H33" s="106">
        <f t="shared" si="4"/>
        <v>13562.6</v>
      </c>
    </row>
    <row r="34" spans="1:8" ht="30">
      <c r="A34" s="107" t="s">
        <v>87</v>
      </c>
      <c r="B34" s="161"/>
      <c r="C34" s="15" t="s">
        <v>13</v>
      </c>
      <c r="D34" s="15" t="s">
        <v>19</v>
      </c>
      <c r="E34" s="15" t="s">
        <v>95</v>
      </c>
      <c r="F34" s="15"/>
      <c r="G34" s="106">
        <f>SUM(G35,G39)</f>
        <v>15090.6</v>
      </c>
      <c r="H34" s="106">
        <f>SUM(H35,H39)</f>
        <v>13562.6</v>
      </c>
    </row>
    <row r="35" spans="1:8" ht="15">
      <c r="A35" s="107" t="s">
        <v>83</v>
      </c>
      <c r="B35" s="161"/>
      <c r="C35" s="15" t="s">
        <v>13</v>
      </c>
      <c r="D35" s="15" t="s">
        <v>19</v>
      </c>
      <c r="E35" s="15" t="s">
        <v>85</v>
      </c>
      <c r="F35" s="15"/>
      <c r="G35" s="106">
        <f>SUM(G36:G38)</f>
        <v>13315.6</v>
      </c>
      <c r="H35" s="106">
        <f>SUM(H36:H38)</f>
        <v>11787.6</v>
      </c>
    </row>
    <row r="36" spans="1:8" ht="60">
      <c r="A36" s="94" t="s">
        <v>71</v>
      </c>
      <c r="B36" s="161"/>
      <c r="C36" s="10" t="s">
        <v>13</v>
      </c>
      <c r="D36" s="10" t="s">
        <v>19</v>
      </c>
      <c r="E36" s="10" t="s">
        <v>85</v>
      </c>
      <c r="F36" s="10" t="s">
        <v>73</v>
      </c>
      <c r="G36" s="113">
        <v>11250.6</v>
      </c>
      <c r="H36" s="113">
        <v>11250.6</v>
      </c>
    </row>
    <row r="37" spans="1:8" ht="30">
      <c r="A37" s="94" t="s">
        <v>80</v>
      </c>
      <c r="B37" s="161"/>
      <c r="C37" s="10" t="s">
        <v>13</v>
      </c>
      <c r="D37" s="10" t="s">
        <v>19</v>
      </c>
      <c r="E37" s="10" t="s">
        <v>85</v>
      </c>
      <c r="F37" s="10" t="s">
        <v>74</v>
      </c>
      <c r="G37" s="113">
        <v>1996</v>
      </c>
      <c r="H37" s="113">
        <v>468</v>
      </c>
    </row>
    <row r="38" spans="1:8" ht="30">
      <c r="A38" s="94" t="s">
        <v>72</v>
      </c>
      <c r="B38" s="161"/>
      <c r="C38" s="10" t="s">
        <v>13</v>
      </c>
      <c r="D38" s="10" t="s">
        <v>19</v>
      </c>
      <c r="E38" s="10" t="s">
        <v>85</v>
      </c>
      <c r="F38" s="10" t="s">
        <v>75</v>
      </c>
      <c r="G38" s="113">
        <v>69</v>
      </c>
      <c r="H38" s="113">
        <v>69</v>
      </c>
    </row>
    <row r="39" spans="1:8" ht="30">
      <c r="A39" s="107" t="s">
        <v>329</v>
      </c>
      <c r="B39" s="183"/>
      <c r="C39" s="15" t="s">
        <v>13</v>
      </c>
      <c r="D39" s="15" t="s">
        <v>19</v>
      </c>
      <c r="E39" s="15" t="s">
        <v>331</v>
      </c>
      <c r="F39" s="15"/>
      <c r="G39" s="114">
        <f>SUM(G40)</f>
        <v>1775</v>
      </c>
      <c r="H39" s="114">
        <f>SUM(H40)</f>
        <v>1775</v>
      </c>
    </row>
    <row r="40" spans="1:8" ht="60">
      <c r="A40" s="94" t="s">
        <v>71</v>
      </c>
      <c r="B40" s="183"/>
      <c r="C40" s="10" t="s">
        <v>13</v>
      </c>
      <c r="D40" s="10" t="s">
        <v>19</v>
      </c>
      <c r="E40" s="10" t="s">
        <v>331</v>
      </c>
      <c r="F40" s="10" t="s">
        <v>73</v>
      </c>
      <c r="G40" s="113">
        <v>1775</v>
      </c>
      <c r="H40" s="113">
        <v>1775</v>
      </c>
    </row>
    <row r="41" spans="1:8" ht="15">
      <c r="A41" s="115" t="s">
        <v>230</v>
      </c>
      <c r="B41" s="161"/>
      <c r="C41" s="167" t="s">
        <v>13</v>
      </c>
      <c r="D41" s="167" t="s">
        <v>41</v>
      </c>
      <c r="E41" s="10"/>
      <c r="F41" s="10"/>
      <c r="G41" s="114">
        <f t="shared" ref="G41:H45" si="5">SUM(G42)</f>
        <v>1.5</v>
      </c>
      <c r="H41" s="114">
        <f t="shared" si="5"/>
        <v>1.7</v>
      </c>
    </row>
    <row r="42" spans="1:8" ht="75">
      <c r="A42" s="107" t="s">
        <v>283</v>
      </c>
      <c r="B42" s="161"/>
      <c r="C42" s="29" t="s">
        <v>13</v>
      </c>
      <c r="D42" s="29" t="s">
        <v>41</v>
      </c>
      <c r="E42" s="9" t="s">
        <v>93</v>
      </c>
      <c r="F42" s="10"/>
      <c r="G42" s="114">
        <f t="shared" si="5"/>
        <v>1.5</v>
      </c>
      <c r="H42" s="114">
        <f t="shared" si="5"/>
        <v>1.7</v>
      </c>
    </row>
    <row r="43" spans="1:8" ht="30">
      <c r="A43" s="107" t="s">
        <v>86</v>
      </c>
      <c r="B43" s="161"/>
      <c r="C43" s="29" t="s">
        <v>13</v>
      </c>
      <c r="D43" s="29" t="s">
        <v>41</v>
      </c>
      <c r="E43" s="9" t="s">
        <v>94</v>
      </c>
      <c r="F43" s="10"/>
      <c r="G43" s="114">
        <f t="shared" si="5"/>
        <v>1.5</v>
      </c>
      <c r="H43" s="114">
        <f t="shared" si="5"/>
        <v>1.7</v>
      </c>
    </row>
    <row r="44" spans="1:8" ht="30">
      <c r="A44" s="100" t="s">
        <v>88</v>
      </c>
      <c r="B44" s="161"/>
      <c r="C44" s="29" t="s">
        <v>13</v>
      </c>
      <c r="D44" s="29" t="s">
        <v>41</v>
      </c>
      <c r="E44" s="9" t="s">
        <v>96</v>
      </c>
      <c r="F44" s="10"/>
      <c r="G44" s="114">
        <f t="shared" si="5"/>
        <v>1.5</v>
      </c>
      <c r="H44" s="114">
        <f t="shared" si="5"/>
        <v>1.7</v>
      </c>
    </row>
    <row r="45" spans="1:8" ht="45">
      <c r="A45" s="166" t="s">
        <v>229</v>
      </c>
      <c r="B45" s="161"/>
      <c r="C45" s="29" t="s">
        <v>13</v>
      </c>
      <c r="D45" s="29" t="s">
        <v>41</v>
      </c>
      <c r="E45" s="9" t="s">
        <v>228</v>
      </c>
      <c r="F45" s="10"/>
      <c r="G45" s="114">
        <f t="shared" si="5"/>
        <v>1.5</v>
      </c>
      <c r="H45" s="114">
        <f t="shared" si="5"/>
        <v>1.7</v>
      </c>
    </row>
    <row r="46" spans="1:8" ht="30">
      <c r="A46" s="94" t="s">
        <v>80</v>
      </c>
      <c r="B46" s="161"/>
      <c r="C46" s="24" t="s">
        <v>13</v>
      </c>
      <c r="D46" s="24" t="s">
        <v>41</v>
      </c>
      <c r="E46" s="10" t="s">
        <v>228</v>
      </c>
      <c r="F46" s="10" t="s">
        <v>74</v>
      </c>
      <c r="G46" s="113">
        <v>1.5</v>
      </c>
      <c r="H46" s="113">
        <v>1.7</v>
      </c>
    </row>
    <row r="47" spans="1:8" ht="15">
      <c r="A47" s="95" t="s">
        <v>16</v>
      </c>
      <c r="B47" s="161"/>
      <c r="C47" s="8" t="s">
        <v>13</v>
      </c>
      <c r="D47" s="8" t="s">
        <v>17</v>
      </c>
      <c r="E47" s="18"/>
      <c r="F47" s="18"/>
      <c r="G47" s="114">
        <f>SUM(G48,G55,G60)</f>
        <v>654</v>
      </c>
      <c r="H47" s="114">
        <f>SUM(H48,H55,H60)</f>
        <v>656</v>
      </c>
    </row>
    <row r="48" spans="1:8" ht="60">
      <c r="A48" s="100" t="s">
        <v>293</v>
      </c>
      <c r="B48" s="183"/>
      <c r="C48" s="61" t="s">
        <v>13</v>
      </c>
      <c r="D48" s="199" t="s">
        <v>17</v>
      </c>
      <c r="E48" s="200" t="s">
        <v>253</v>
      </c>
      <c r="F48" s="11"/>
      <c r="G48" s="112">
        <f t="shared" ref="G48:H51" si="6">SUM(G49)</f>
        <v>165</v>
      </c>
      <c r="H48" s="112">
        <f t="shared" si="6"/>
        <v>164</v>
      </c>
    </row>
    <row r="49" spans="1:8" ht="30">
      <c r="A49" s="100" t="s">
        <v>254</v>
      </c>
      <c r="B49" s="183"/>
      <c r="C49" s="61" t="s">
        <v>13</v>
      </c>
      <c r="D49" s="61" t="s">
        <v>17</v>
      </c>
      <c r="E49" s="61" t="s">
        <v>255</v>
      </c>
      <c r="F49" s="10"/>
      <c r="G49" s="106">
        <f t="shared" si="6"/>
        <v>165</v>
      </c>
      <c r="H49" s="106">
        <f t="shared" si="6"/>
        <v>164</v>
      </c>
    </row>
    <row r="50" spans="1:8" ht="30">
      <c r="A50" s="100" t="s">
        <v>256</v>
      </c>
      <c r="B50" s="183"/>
      <c r="C50" s="61" t="s">
        <v>13</v>
      </c>
      <c r="D50" s="61" t="s">
        <v>17</v>
      </c>
      <c r="E50" s="61" t="s">
        <v>257</v>
      </c>
      <c r="F50" s="10"/>
      <c r="G50" s="106">
        <f>SUM(G51,G53)</f>
        <v>165</v>
      </c>
      <c r="H50" s="106">
        <f>SUM(H51,H53)</f>
        <v>164</v>
      </c>
    </row>
    <row r="51" spans="1:8" ht="45">
      <c r="A51" s="121" t="s">
        <v>324</v>
      </c>
      <c r="B51" s="183"/>
      <c r="C51" s="61" t="s">
        <v>13</v>
      </c>
      <c r="D51" s="61" t="s">
        <v>17</v>
      </c>
      <c r="E51" s="61" t="s">
        <v>325</v>
      </c>
      <c r="F51" s="10"/>
      <c r="G51" s="106">
        <f t="shared" si="6"/>
        <v>165</v>
      </c>
      <c r="H51" s="106">
        <f t="shared" si="6"/>
        <v>164</v>
      </c>
    </row>
    <row r="52" spans="1:8" ht="30">
      <c r="A52" s="94" t="s">
        <v>111</v>
      </c>
      <c r="B52" s="183"/>
      <c r="C52" s="16" t="s">
        <v>13</v>
      </c>
      <c r="D52" s="201" t="s">
        <v>17</v>
      </c>
      <c r="E52" s="202" t="s">
        <v>325</v>
      </c>
      <c r="F52" s="11" t="s">
        <v>74</v>
      </c>
      <c r="G52" s="122">
        <v>165</v>
      </c>
      <c r="H52" s="113">
        <v>164</v>
      </c>
    </row>
    <row r="53" spans="1:8" ht="1.5" customHeight="1">
      <c r="A53" s="121" t="s">
        <v>327</v>
      </c>
      <c r="B53" s="183"/>
      <c r="C53" s="61" t="s">
        <v>13</v>
      </c>
      <c r="D53" s="61" t="s">
        <v>17</v>
      </c>
      <c r="E53" s="61" t="s">
        <v>328</v>
      </c>
      <c r="F53" s="10"/>
      <c r="G53" s="106">
        <f>SUM(G54)</f>
        <v>0</v>
      </c>
      <c r="H53" s="106">
        <f>SUM(H54)</f>
        <v>0</v>
      </c>
    </row>
    <row r="54" spans="1:8" ht="30" hidden="1">
      <c r="A54" s="94" t="s">
        <v>111</v>
      </c>
      <c r="B54" s="183"/>
      <c r="C54" s="16" t="s">
        <v>13</v>
      </c>
      <c r="D54" s="201" t="s">
        <v>17</v>
      </c>
      <c r="E54" s="202" t="s">
        <v>328</v>
      </c>
      <c r="F54" s="11" t="s">
        <v>74</v>
      </c>
      <c r="G54" s="122"/>
      <c r="H54" s="113"/>
    </row>
    <row r="55" spans="1:8" ht="45">
      <c r="A55" s="96" t="s">
        <v>285</v>
      </c>
      <c r="B55" s="183"/>
      <c r="C55" s="9" t="s">
        <v>13</v>
      </c>
      <c r="D55" s="9" t="s">
        <v>17</v>
      </c>
      <c r="E55" s="15" t="s">
        <v>234</v>
      </c>
      <c r="F55" s="18"/>
      <c r="G55" s="106">
        <f t="shared" ref="G55:H58" si="7">SUM(G56)</f>
        <v>3</v>
      </c>
      <c r="H55" s="106">
        <f t="shared" si="7"/>
        <v>3</v>
      </c>
    </row>
    <row r="56" spans="1:8" ht="30">
      <c r="A56" s="96" t="s">
        <v>258</v>
      </c>
      <c r="B56" s="183"/>
      <c r="C56" s="9" t="s">
        <v>13</v>
      </c>
      <c r="D56" s="9" t="s">
        <v>17</v>
      </c>
      <c r="E56" s="15" t="s">
        <v>259</v>
      </c>
      <c r="F56" s="18"/>
      <c r="G56" s="106">
        <f t="shared" si="7"/>
        <v>3</v>
      </c>
      <c r="H56" s="106">
        <f t="shared" si="7"/>
        <v>3</v>
      </c>
    </row>
    <row r="57" spans="1:8" ht="30">
      <c r="A57" s="96" t="s">
        <v>260</v>
      </c>
      <c r="B57" s="183"/>
      <c r="C57" s="9" t="s">
        <v>13</v>
      </c>
      <c r="D57" s="9" t="s">
        <v>17</v>
      </c>
      <c r="E57" s="15" t="s">
        <v>261</v>
      </c>
      <c r="F57" s="18"/>
      <c r="G57" s="106">
        <f t="shared" si="7"/>
        <v>3</v>
      </c>
      <c r="H57" s="106">
        <f t="shared" si="7"/>
        <v>3</v>
      </c>
    </row>
    <row r="58" spans="1:8" ht="30">
      <c r="A58" s="100" t="s">
        <v>262</v>
      </c>
      <c r="B58" s="183"/>
      <c r="C58" s="9" t="s">
        <v>13</v>
      </c>
      <c r="D58" s="9" t="s">
        <v>17</v>
      </c>
      <c r="E58" s="15" t="s">
        <v>263</v>
      </c>
      <c r="F58" s="18"/>
      <c r="G58" s="106">
        <f t="shared" si="7"/>
        <v>3</v>
      </c>
      <c r="H58" s="106">
        <f t="shared" si="7"/>
        <v>3</v>
      </c>
    </row>
    <row r="59" spans="1:8" ht="30">
      <c r="A59" s="94" t="s">
        <v>111</v>
      </c>
      <c r="B59" s="183"/>
      <c r="C59" s="10" t="s">
        <v>13</v>
      </c>
      <c r="D59" s="10" t="s">
        <v>17</v>
      </c>
      <c r="E59" s="13" t="s">
        <v>263</v>
      </c>
      <c r="F59" s="13" t="s">
        <v>74</v>
      </c>
      <c r="G59" s="97">
        <v>3</v>
      </c>
      <c r="H59" s="97">
        <v>3</v>
      </c>
    </row>
    <row r="60" spans="1:8" ht="75">
      <c r="A60" s="107" t="s">
        <v>283</v>
      </c>
      <c r="B60" s="161"/>
      <c r="C60" s="15" t="s">
        <v>13</v>
      </c>
      <c r="D60" s="15" t="s">
        <v>17</v>
      </c>
      <c r="E60" s="15" t="s">
        <v>93</v>
      </c>
      <c r="F60" s="15"/>
      <c r="G60" s="114">
        <f t="shared" ref="G60:H61" si="8">SUM(G61)</f>
        <v>486</v>
      </c>
      <c r="H60" s="114">
        <f t="shared" si="8"/>
        <v>489</v>
      </c>
    </row>
    <row r="61" spans="1:8" ht="30">
      <c r="A61" s="107" t="s">
        <v>86</v>
      </c>
      <c r="B61" s="161"/>
      <c r="C61" s="15" t="s">
        <v>13</v>
      </c>
      <c r="D61" s="15" t="s">
        <v>17</v>
      </c>
      <c r="E61" s="15" t="s">
        <v>94</v>
      </c>
      <c r="F61" s="15"/>
      <c r="G61" s="114">
        <f t="shared" si="8"/>
        <v>486</v>
      </c>
      <c r="H61" s="114">
        <f t="shared" si="8"/>
        <v>489</v>
      </c>
    </row>
    <row r="62" spans="1:8" ht="30">
      <c r="A62" s="116" t="s">
        <v>88</v>
      </c>
      <c r="B62" s="161"/>
      <c r="C62" s="9" t="s">
        <v>13</v>
      </c>
      <c r="D62" s="9" t="s">
        <v>17</v>
      </c>
      <c r="E62" s="15" t="s">
        <v>96</v>
      </c>
      <c r="F62" s="15"/>
      <c r="G62" s="114">
        <f>SUM(G63,G65,G68,G71)</f>
        <v>486</v>
      </c>
      <c r="H62" s="114">
        <f>SUM(H63,H65,H68,H71)</f>
        <v>489</v>
      </c>
    </row>
    <row r="63" spans="1:8" ht="45">
      <c r="A63" s="117" t="s">
        <v>99</v>
      </c>
      <c r="B63" s="161"/>
      <c r="C63" s="9" t="s">
        <v>13</v>
      </c>
      <c r="D63" s="9" t="s">
        <v>17</v>
      </c>
      <c r="E63" s="82" t="s">
        <v>100</v>
      </c>
      <c r="F63" s="15"/>
      <c r="G63" s="114">
        <f>SUM(G64)</f>
        <v>1</v>
      </c>
      <c r="H63" s="114">
        <f>SUM(H64)</f>
        <v>1</v>
      </c>
    </row>
    <row r="64" spans="1:8" ht="60">
      <c r="A64" s="94" t="s">
        <v>71</v>
      </c>
      <c r="B64" s="161"/>
      <c r="C64" s="10" t="s">
        <v>13</v>
      </c>
      <c r="D64" s="10" t="s">
        <v>17</v>
      </c>
      <c r="E64" s="83" t="s">
        <v>100</v>
      </c>
      <c r="F64" s="10" t="s">
        <v>73</v>
      </c>
      <c r="G64" s="113">
        <v>1</v>
      </c>
      <c r="H64" s="113">
        <v>1</v>
      </c>
    </row>
    <row r="65" spans="1:8" ht="45">
      <c r="A65" s="118" t="s">
        <v>101</v>
      </c>
      <c r="B65" s="161"/>
      <c r="C65" s="9" t="s">
        <v>13</v>
      </c>
      <c r="D65" s="9" t="s">
        <v>17</v>
      </c>
      <c r="E65" s="82" t="s">
        <v>102</v>
      </c>
      <c r="F65" s="9"/>
      <c r="G65" s="106">
        <f>SUM(G66:G67)</f>
        <v>421</v>
      </c>
      <c r="H65" s="106">
        <f>SUM(H66:H67)</f>
        <v>424</v>
      </c>
    </row>
    <row r="66" spans="1:8" ht="60">
      <c r="A66" s="94" t="s">
        <v>71</v>
      </c>
      <c r="B66" s="161"/>
      <c r="C66" s="10" t="s">
        <v>13</v>
      </c>
      <c r="D66" s="10" t="s">
        <v>17</v>
      </c>
      <c r="E66" s="83" t="s">
        <v>102</v>
      </c>
      <c r="F66" s="10" t="s">
        <v>73</v>
      </c>
      <c r="G66" s="155">
        <v>374</v>
      </c>
      <c r="H66" s="155">
        <v>374</v>
      </c>
    </row>
    <row r="67" spans="1:8" ht="30">
      <c r="A67" s="94" t="s">
        <v>111</v>
      </c>
      <c r="B67" s="161"/>
      <c r="C67" s="10" t="s">
        <v>13</v>
      </c>
      <c r="D67" s="10" t="s">
        <v>17</v>
      </c>
      <c r="E67" s="83" t="s">
        <v>102</v>
      </c>
      <c r="F67" s="10" t="s">
        <v>74</v>
      </c>
      <c r="G67" s="156">
        <v>47</v>
      </c>
      <c r="H67" s="156">
        <v>50</v>
      </c>
    </row>
    <row r="68" spans="1:8" ht="45">
      <c r="A68" s="100" t="s">
        <v>103</v>
      </c>
      <c r="B68" s="161"/>
      <c r="C68" s="9" t="s">
        <v>13</v>
      </c>
      <c r="D68" s="9" t="s">
        <v>17</v>
      </c>
      <c r="E68" s="82" t="s">
        <v>104</v>
      </c>
      <c r="F68" s="13"/>
      <c r="G68" s="212">
        <f>SUM(G69:G70)</f>
        <v>63</v>
      </c>
      <c r="H68" s="212">
        <f>SUM(H69:H70)</f>
        <v>63</v>
      </c>
    </row>
    <row r="69" spans="1:8" ht="60">
      <c r="A69" s="94" t="s">
        <v>71</v>
      </c>
      <c r="B69" s="161"/>
      <c r="C69" s="10" t="s">
        <v>13</v>
      </c>
      <c r="D69" s="10" t="s">
        <v>17</v>
      </c>
      <c r="E69" s="83" t="s">
        <v>104</v>
      </c>
      <c r="F69" s="13" t="s">
        <v>73</v>
      </c>
      <c r="G69" s="155">
        <v>31.1</v>
      </c>
      <c r="H69" s="155">
        <v>31.1</v>
      </c>
    </row>
    <row r="70" spans="1:8" ht="30">
      <c r="A70" s="94" t="s">
        <v>111</v>
      </c>
      <c r="B70" s="161"/>
      <c r="C70" s="10" t="s">
        <v>13</v>
      </c>
      <c r="D70" s="10" t="s">
        <v>17</v>
      </c>
      <c r="E70" s="83" t="s">
        <v>104</v>
      </c>
      <c r="F70" s="10" t="s">
        <v>74</v>
      </c>
      <c r="G70" s="97">
        <v>31.9</v>
      </c>
      <c r="H70" s="97">
        <v>31.9</v>
      </c>
    </row>
    <row r="71" spans="1:8" ht="60">
      <c r="A71" s="100" t="s">
        <v>105</v>
      </c>
      <c r="B71" s="161"/>
      <c r="C71" s="9" t="s">
        <v>13</v>
      </c>
      <c r="D71" s="9" t="s">
        <v>17</v>
      </c>
      <c r="E71" s="82" t="s">
        <v>106</v>
      </c>
      <c r="F71" s="10"/>
      <c r="G71" s="106">
        <f>SUM(G72)</f>
        <v>1</v>
      </c>
      <c r="H71" s="106">
        <f>SUM(H72)</f>
        <v>1</v>
      </c>
    </row>
    <row r="72" spans="1:8" ht="30">
      <c r="A72" s="94" t="s">
        <v>111</v>
      </c>
      <c r="B72" s="161"/>
      <c r="C72" s="10" t="s">
        <v>13</v>
      </c>
      <c r="D72" s="10" t="s">
        <v>17</v>
      </c>
      <c r="E72" s="83" t="s">
        <v>106</v>
      </c>
      <c r="F72" s="10" t="s">
        <v>74</v>
      </c>
      <c r="G72" s="113">
        <v>1</v>
      </c>
      <c r="H72" s="113">
        <v>1</v>
      </c>
    </row>
    <row r="73" spans="1:8" ht="28.5">
      <c r="A73" s="108" t="s">
        <v>70</v>
      </c>
      <c r="B73" s="161"/>
      <c r="C73" s="25" t="s">
        <v>15</v>
      </c>
      <c r="D73" s="10"/>
      <c r="E73" s="13"/>
      <c r="F73" s="10"/>
      <c r="G73" s="99">
        <f>SUM(G74)</f>
        <v>1962</v>
      </c>
      <c r="H73" s="99">
        <f>SUM(H74)</f>
        <v>1765.3</v>
      </c>
    </row>
    <row r="74" spans="1:8" ht="30">
      <c r="A74" s="115" t="s">
        <v>286</v>
      </c>
      <c r="B74" s="183"/>
      <c r="C74" s="165" t="s">
        <v>15</v>
      </c>
      <c r="D74" s="8" t="s">
        <v>30</v>
      </c>
      <c r="E74" s="13"/>
      <c r="F74" s="10"/>
      <c r="G74" s="99">
        <f t="shared" ref="G74:H77" si="9">SUM(G75)</f>
        <v>1962</v>
      </c>
      <c r="H74" s="99">
        <f t="shared" si="9"/>
        <v>1765.3</v>
      </c>
    </row>
    <row r="75" spans="1:8" ht="75">
      <c r="A75" s="107" t="s">
        <v>288</v>
      </c>
      <c r="B75" s="183"/>
      <c r="C75" s="164" t="s">
        <v>15</v>
      </c>
      <c r="D75" s="9" t="s">
        <v>30</v>
      </c>
      <c r="E75" s="15" t="s">
        <v>93</v>
      </c>
      <c r="F75" s="10"/>
      <c r="G75" s="99">
        <f t="shared" si="9"/>
        <v>1962</v>
      </c>
      <c r="H75" s="99">
        <f t="shared" si="9"/>
        <v>1765.3</v>
      </c>
    </row>
    <row r="76" spans="1:8" ht="30">
      <c r="A76" s="100" t="s">
        <v>112</v>
      </c>
      <c r="B76" s="183"/>
      <c r="C76" s="9" t="s">
        <v>15</v>
      </c>
      <c r="D76" s="9" t="s">
        <v>30</v>
      </c>
      <c r="E76" s="9" t="s">
        <v>116</v>
      </c>
      <c r="F76" s="10"/>
      <c r="G76" s="114">
        <f t="shared" si="9"/>
        <v>1962</v>
      </c>
      <c r="H76" s="114">
        <f t="shared" si="9"/>
        <v>1765.3</v>
      </c>
    </row>
    <row r="77" spans="1:8" ht="30">
      <c r="A77" s="100" t="s">
        <v>113</v>
      </c>
      <c r="B77" s="183"/>
      <c r="C77" s="9" t="s">
        <v>15</v>
      </c>
      <c r="D77" s="9" t="s">
        <v>30</v>
      </c>
      <c r="E77" s="9" t="s">
        <v>115</v>
      </c>
      <c r="F77" s="10"/>
      <c r="G77" s="114">
        <f t="shared" si="9"/>
        <v>1962</v>
      </c>
      <c r="H77" s="114">
        <f t="shared" si="9"/>
        <v>1765.3</v>
      </c>
    </row>
    <row r="78" spans="1:8" ht="15">
      <c r="A78" s="100" t="s">
        <v>114</v>
      </c>
      <c r="B78" s="183"/>
      <c r="C78" s="9" t="s">
        <v>15</v>
      </c>
      <c r="D78" s="9" t="s">
        <v>30</v>
      </c>
      <c r="E78" s="9" t="s">
        <v>117</v>
      </c>
      <c r="F78" s="10"/>
      <c r="G78" s="114">
        <f>SUM(G79:G80)</f>
        <v>1962</v>
      </c>
      <c r="H78" s="114">
        <f>SUM(H79:H80)</f>
        <v>1765.3</v>
      </c>
    </row>
    <row r="79" spans="1:8" ht="60">
      <c r="A79" s="94" t="s">
        <v>71</v>
      </c>
      <c r="B79" s="183"/>
      <c r="C79" s="10" t="s">
        <v>15</v>
      </c>
      <c r="D79" s="10" t="s">
        <v>30</v>
      </c>
      <c r="E79" s="9" t="s">
        <v>117</v>
      </c>
      <c r="F79" s="10" t="s">
        <v>73</v>
      </c>
      <c r="G79" s="113">
        <v>1890</v>
      </c>
      <c r="H79" s="113">
        <v>1765.3</v>
      </c>
    </row>
    <row r="80" spans="1:8" ht="30">
      <c r="A80" s="94" t="s">
        <v>111</v>
      </c>
      <c r="B80" s="183"/>
      <c r="C80" s="10" t="s">
        <v>15</v>
      </c>
      <c r="D80" s="10" t="s">
        <v>30</v>
      </c>
      <c r="E80" s="9" t="s">
        <v>117</v>
      </c>
      <c r="F80" s="10" t="s">
        <v>74</v>
      </c>
      <c r="G80" s="113">
        <v>72</v>
      </c>
      <c r="H80" s="113"/>
    </row>
    <row r="81" spans="1:8" ht="15.75">
      <c r="A81" s="119" t="s">
        <v>18</v>
      </c>
      <c r="B81" s="161"/>
      <c r="C81" s="25" t="s">
        <v>19</v>
      </c>
      <c r="D81" s="9"/>
      <c r="E81" s="26"/>
      <c r="F81" s="26"/>
      <c r="G81" s="106">
        <f>SUM(G82)</f>
        <v>21596</v>
      </c>
      <c r="H81" s="106">
        <f>SUM(H82)</f>
        <v>21875</v>
      </c>
    </row>
    <row r="82" spans="1:8" ht="15">
      <c r="A82" s="105" t="s">
        <v>39</v>
      </c>
      <c r="B82" s="161"/>
      <c r="C82" s="8" t="s">
        <v>19</v>
      </c>
      <c r="D82" s="8" t="s">
        <v>28</v>
      </c>
      <c r="E82" s="18"/>
      <c r="F82" s="18"/>
      <c r="G82" s="106">
        <f t="shared" ref="G82:H83" si="10">SUM(G83)</f>
        <v>21596</v>
      </c>
      <c r="H82" s="106">
        <f t="shared" si="10"/>
        <v>21875</v>
      </c>
    </row>
    <row r="83" spans="1:8" ht="60">
      <c r="A83" s="120" t="s">
        <v>304</v>
      </c>
      <c r="B83" s="161"/>
      <c r="C83" s="9" t="s">
        <v>19</v>
      </c>
      <c r="D83" s="9" t="s">
        <v>28</v>
      </c>
      <c r="E83" s="15" t="s">
        <v>123</v>
      </c>
      <c r="F83" s="18"/>
      <c r="G83" s="106">
        <f t="shared" si="10"/>
        <v>21596</v>
      </c>
      <c r="H83" s="106">
        <f t="shared" si="10"/>
        <v>21875</v>
      </c>
    </row>
    <row r="84" spans="1:8" ht="60">
      <c r="A84" s="100" t="s">
        <v>126</v>
      </c>
      <c r="B84" s="161"/>
      <c r="C84" s="9" t="s">
        <v>19</v>
      </c>
      <c r="D84" s="9" t="s">
        <v>28</v>
      </c>
      <c r="E84" s="15" t="s">
        <v>124</v>
      </c>
      <c r="F84" s="13"/>
      <c r="G84" s="106">
        <f>SUM(G85,G92)</f>
        <v>21596</v>
      </c>
      <c r="H84" s="106">
        <f>SUM(H85,H92)</f>
        <v>21875</v>
      </c>
    </row>
    <row r="85" spans="1:8" ht="45">
      <c r="A85" s="100" t="s">
        <v>127</v>
      </c>
      <c r="B85" s="161"/>
      <c r="C85" s="9" t="s">
        <v>19</v>
      </c>
      <c r="D85" s="9" t="s">
        <v>28</v>
      </c>
      <c r="E85" s="15" t="s">
        <v>125</v>
      </c>
      <c r="F85" s="13"/>
      <c r="G85" s="106">
        <f>SUM(G86,G88,G90)</f>
        <v>21496</v>
      </c>
      <c r="H85" s="106">
        <f>SUM(H86,H88,H90)</f>
        <v>21775</v>
      </c>
    </row>
    <row r="86" spans="1:8" ht="45">
      <c r="A86" s="100" t="s">
        <v>128</v>
      </c>
      <c r="B86" s="161"/>
      <c r="C86" s="9" t="s">
        <v>19</v>
      </c>
      <c r="D86" s="9" t="s">
        <v>28</v>
      </c>
      <c r="E86" s="15" t="s">
        <v>129</v>
      </c>
      <c r="F86" s="13"/>
      <c r="G86" s="106">
        <f>SUM(G87)</f>
        <v>8938.4</v>
      </c>
      <c r="H86" s="106">
        <f>SUM(H87)</f>
        <v>8935.6</v>
      </c>
    </row>
    <row r="87" spans="1:8" ht="30">
      <c r="A87" s="94" t="s">
        <v>111</v>
      </c>
      <c r="B87" s="161"/>
      <c r="C87" s="10" t="s">
        <v>19</v>
      </c>
      <c r="D87" s="10" t="s">
        <v>28</v>
      </c>
      <c r="E87" s="13" t="s">
        <v>129</v>
      </c>
      <c r="F87" s="13" t="s">
        <v>74</v>
      </c>
      <c r="G87" s="97">
        <v>8938.4</v>
      </c>
      <c r="H87" s="97">
        <v>8935.6</v>
      </c>
    </row>
    <row r="88" spans="1:8" ht="60">
      <c r="A88" s="100" t="s">
        <v>130</v>
      </c>
      <c r="B88" s="161"/>
      <c r="C88" s="9" t="s">
        <v>19</v>
      </c>
      <c r="D88" s="9" t="s">
        <v>28</v>
      </c>
      <c r="E88" s="15" t="s">
        <v>131</v>
      </c>
      <c r="F88" s="13"/>
      <c r="G88" s="106">
        <f>SUM(G89)</f>
        <v>12432</v>
      </c>
      <c r="H88" s="106">
        <f>SUM(H89)</f>
        <v>12711</v>
      </c>
    </row>
    <row r="89" spans="1:8" ht="30">
      <c r="A89" s="94" t="s">
        <v>111</v>
      </c>
      <c r="B89" s="161"/>
      <c r="C89" s="10" t="s">
        <v>19</v>
      </c>
      <c r="D89" s="10" t="s">
        <v>28</v>
      </c>
      <c r="E89" s="13" t="s">
        <v>131</v>
      </c>
      <c r="F89" s="13" t="s">
        <v>74</v>
      </c>
      <c r="G89" s="97">
        <v>12432</v>
      </c>
      <c r="H89" s="97">
        <v>12711</v>
      </c>
    </row>
    <row r="90" spans="1:8" ht="75">
      <c r="A90" s="100" t="s">
        <v>213</v>
      </c>
      <c r="B90" s="161"/>
      <c r="C90" s="9" t="s">
        <v>19</v>
      </c>
      <c r="D90" s="9" t="s">
        <v>28</v>
      </c>
      <c r="E90" s="15" t="s">
        <v>233</v>
      </c>
      <c r="F90" s="13"/>
      <c r="G90" s="106">
        <f>SUM(G91)</f>
        <v>125.6</v>
      </c>
      <c r="H90" s="106">
        <f>SUM(H91)</f>
        <v>128.4</v>
      </c>
    </row>
    <row r="91" spans="1:8" ht="30">
      <c r="A91" s="94" t="s">
        <v>111</v>
      </c>
      <c r="B91" s="161"/>
      <c r="C91" s="10" t="s">
        <v>19</v>
      </c>
      <c r="D91" s="10" t="s">
        <v>28</v>
      </c>
      <c r="E91" s="13" t="s">
        <v>233</v>
      </c>
      <c r="F91" s="13" t="s">
        <v>74</v>
      </c>
      <c r="G91" s="97">
        <v>125.6</v>
      </c>
      <c r="H91" s="130">
        <v>128.4</v>
      </c>
    </row>
    <row r="92" spans="1:8" ht="30">
      <c r="A92" s="100" t="s">
        <v>289</v>
      </c>
      <c r="B92" s="183"/>
      <c r="C92" s="9" t="s">
        <v>19</v>
      </c>
      <c r="D92" s="9" t="s">
        <v>28</v>
      </c>
      <c r="E92" s="15" t="s">
        <v>290</v>
      </c>
      <c r="F92" s="13"/>
      <c r="G92" s="106">
        <f>SUM(G93)</f>
        <v>100</v>
      </c>
      <c r="H92" s="123">
        <f>SUM(H93)</f>
        <v>100</v>
      </c>
    </row>
    <row r="93" spans="1:8" ht="30">
      <c r="A93" s="100" t="s">
        <v>291</v>
      </c>
      <c r="B93" s="183"/>
      <c r="C93" s="9" t="s">
        <v>19</v>
      </c>
      <c r="D93" s="9" t="s">
        <v>28</v>
      </c>
      <c r="E93" s="15" t="s">
        <v>292</v>
      </c>
      <c r="F93" s="13"/>
      <c r="G93" s="106">
        <f>SUM(G94)</f>
        <v>100</v>
      </c>
      <c r="H93" s="123">
        <f>SUM(H94)</f>
        <v>100</v>
      </c>
    </row>
    <row r="94" spans="1:8" ht="30">
      <c r="A94" s="94" t="s">
        <v>111</v>
      </c>
      <c r="B94" s="183"/>
      <c r="C94" s="10" t="s">
        <v>19</v>
      </c>
      <c r="D94" s="10" t="s">
        <v>28</v>
      </c>
      <c r="E94" s="13" t="s">
        <v>292</v>
      </c>
      <c r="F94" s="13" t="s">
        <v>74</v>
      </c>
      <c r="G94" s="97">
        <v>100</v>
      </c>
      <c r="H94" s="130">
        <v>100</v>
      </c>
    </row>
    <row r="95" spans="1:8" ht="15">
      <c r="A95" s="119" t="s">
        <v>40</v>
      </c>
      <c r="B95" s="161"/>
      <c r="C95" s="27" t="s">
        <v>41</v>
      </c>
      <c r="D95" s="9"/>
      <c r="E95" s="19"/>
      <c r="F95" s="19"/>
      <c r="G95" s="123">
        <f>SUM(G96,G107)</f>
        <v>35985</v>
      </c>
      <c r="H95" s="123">
        <f>SUM(H96,H107)</f>
        <v>10397.799999999999</v>
      </c>
    </row>
    <row r="96" spans="1:8" ht="15">
      <c r="A96" s="95" t="s">
        <v>42</v>
      </c>
      <c r="B96" s="161"/>
      <c r="C96" s="14" t="s">
        <v>41</v>
      </c>
      <c r="D96" s="14" t="s">
        <v>13</v>
      </c>
      <c r="E96" s="14"/>
      <c r="F96" s="14"/>
      <c r="G96" s="106">
        <f>SUM(G97,G102)</f>
        <v>442</v>
      </c>
      <c r="H96" s="106">
        <f>SUM(H97,H102)</f>
        <v>397.8</v>
      </c>
    </row>
    <row r="97" spans="1:8" ht="60">
      <c r="A97" s="100" t="s">
        <v>293</v>
      </c>
      <c r="B97" s="183"/>
      <c r="C97" s="15" t="s">
        <v>41</v>
      </c>
      <c r="D97" s="15" t="s">
        <v>13</v>
      </c>
      <c r="E97" s="15" t="s">
        <v>253</v>
      </c>
      <c r="F97" s="13"/>
      <c r="G97" s="106">
        <f t="shared" ref="G97:H100" si="11">SUM(G98)</f>
        <v>265</v>
      </c>
      <c r="H97" s="106">
        <f t="shared" si="11"/>
        <v>262</v>
      </c>
    </row>
    <row r="98" spans="1:8" ht="30">
      <c r="A98" s="120" t="s">
        <v>254</v>
      </c>
      <c r="B98" s="183"/>
      <c r="C98" s="13" t="s">
        <v>41</v>
      </c>
      <c r="D98" s="13" t="s">
        <v>13</v>
      </c>
      <c r="E98" s="15" t="s">
        <v>255</v>
      </c>
      <c r="F98" s="13"/>
      <c r="G98" s="106">
        <f t="shared" si="11"/>
        <v>265</v>
      </c>
      <c r="H98" s="106">
        <f t="shared" si="11"/>
        <v>262</v>
      </c>
    </row>
    <row r="99" spans="1:8" ht="30">
      <c r="A99" s="120" t="s">
        <v>256</v>
      </c>
      <c r="B99" s="183"/>
      <c r="C99" s="9" t="s">
        <v>41</v>
      </c>
      <c r="D99" s="9" t="s">
        <v>13</v>
      </c>
      <c r="E99" s="15" t="s">
        <v>257</v>
      </c>
      <c r="F99" s="13"/>
      <c r="G99" s="106">
        <f t="shared" si="11"/>
        <v>265</v>
      </c>
      <c r="H99" s="106">
        <f t="shared" si="11"/>
        <v>262</v>
      </c>
    </row>
    <row r="100" spans="1:8" ht="60">
      <c r="A100" s="100" t="s">
        <v>294</v>
      </c>
      <c r="B100" s="183"/>
      <c r="C100" s="13" t="s">
        <v>41</v>
      </c>
      <c r="D100" s="13" t="s">
        <v>13</v>
      </c>
      <c r="E100" s="15" t="s">
        <v>295</v>
      </c>
      <c r="F100" s="13"/>
      <c r="G100" s="106">
        <f t="shared" si="11"/>
        <v>265</v>
      </c>
      <c r="H100" s="106">
        <f t="shared" si="11"/>
        <v>262</v>
      </c>
    </row>
    <row r="101" spans="1:8" ht="30">
      <c r="A101" s="94" t="s">
        <v>111</v>
      </c>
      <c r="B101" s="183"/>
      <c r="C101" s="10" t="s">
        <v>41</v>
      </c>
      <c r="D101" s="10" t="s">
        <v>13</v>
      </c>
      <c r="E101" s="13" t="s">
        <v>295</v>
      </c>
      <c r="F101" s="13" t="s">
        <v>74</v>
      </c>
      <c r="G101" s="97">
        <v>265</v>
      </c>
      <c r="H101" s="97">
        <v>262</v>
      </c>
    </row>
    <row r="102" spans="1:8" ht="60">
      <c r="A102" s="120" t="s">
        <v>303</v>
      </c>
      <c r="B102" s="161"/>
      <c r="C102" s="9" t="s">
        <v>41</v>
      </c>
      <c r="D102" s="9" t="s">
        <v>13</v>
      </c>
      <c r="E102" s="15" t="s">
        <v>134</v>
      </c>
      <c r="F102" s="15"/>
      <c r="G102" s="106">
        <f t="shared" ref="G102:H105" si="12">SUM(G103)</f>
        <v>177</v>
      </c>
      <c r="H102" s="106">
        <f t="shared" si="12"/>
        <v>135.80000000000001</v>
      </c>
    </row>
    <row r="103" spans="1:8" ht="45">
      <c r="A103" s="120" t="s">
        <v>132</v>
      </c>
      <c r="B103" s="161"/>
      <c r="C103" s="9" t="s">
        <v>41</v>
      </c>
      <c r="D103" s="9" t="s">
        <v>13</v>
      </c>
      <c r="E103" s="15" t="s">
        <v>135</v>
      </c>
      <c r="F103" s="15"/>
      <c r="G103" s="106">
        <f t="shared" si="12"/>
        <v>177</v>
      </c>
      <c r="H103" s="106">
        <f t="shared" si="12"/>
        <v>135.80000000000001</v>
      </c>
    </row>
    <row r="104" spans="1:8" ht="30">
      <c r="A104" s="120" t="s">
        <v>133</v>
      </c>
      <c r="B104" s="161"/>
      <c r="C104" s="9" t="s">
        <v>41</v>
      </c>
      <c r="D104" s="9" t="s">
        <v>13</v>
      </c>
      <c r="E104" s="15" t="s">
        <v>137</v>
      </c>
      <c r="F104" s="15"/>
      <c r="G104" s="106">
        <f t="shared" si="12"/>
        <v>177</v>
      </c>
      <c r="H104" s="106">
        <f t="shared" si="12"/>
        <v>135.80000000000001</v>
      </c>
    </row>
    <row r="105" spans="1:8" ht="45">
      <c r="A105" s="120" t="s">
        <v>227</v>
      </c>
      <c r="B105" s="161"/>
      <c r="C105" s="9" t="s">
        <v>41</v>
      </c>
      <c r="D105" s="9" t="s">
        <v>13</v>
      </c>
      <c r="E105" s="15" t="s">
        <v>138</v>
      </c>
      <c r="F105" s="15"/>
      <c r="G105" s="106">
        <f t="shared" si="12"/>
        <v>177</v>
      </c>
      <c r="H105" s="106">
        <f t="shared" si="12"/>
        <v>135.80000000000001</v>
      </c>
    </row>
    <row r="106" spans="1:8" ht="30">
      <c r="A106" s="94" t="s">
        <v>111</v>
      </c>
      <c r="B106" s="161"/>
      <c r="C106" s="13" t="s">
        <v>41</v>
      </c>
      <c r="D106" s="13" t="s">
        <v>13</v>
      </c>
      <c r="E106" s="13" t="s">
        <v>138</v>
      </c>
      <c r="F106" s="13" t="s">
        <v>74</v>
      </c>
      <c r="G106" s="97">
        <v>177</v>
      </c>
      <c r="H106" s="97">
        <v>135.80000000000001</v>
      </c>
    </row>
    <row r="107" spans="1:8" ht="15">
      <c r="A107" s="125" t="s">
        <v>48</v>
      </c>
      <c r="B107" s="183"/>
      <c r="C107" s="18" t="s">
        <v>41</v>
      </c>
      <c r="D107" s="18" t="s">
        <v>25</v>
      </c>
      <c r="E107" s="18"/>
      <c r="F107" s="13"/>
      <c r="G107" s="106">
        <f>SUM(G108)</f>
        <v>35543</v>
      </c>
      <c r="H107" s="106">
        <f>SUM(H108)</f>
        <v>10000</v>
      </c>
    </row>
    <row r="108" spans="1:8" ht="60">
      <c r="A108" s="120" t="s">
        <v>353</v>
      </c>
      <c r="B108" s="183"/>
      <c r="C108" s="15" t="s">
        <v>41</v>
      </c>
      <c r="D108" s="15" t="s">
        <v>25</v>
      </c>
      <c r="E108" s="15" t="s">
        <v>134</v>
      </c>
      <c r="F108" s="13"/>
      <c r="G108" s="106">
        <f>SUM(G109)</f>
        <v>35543</v>
      </c>
      <c r="H108" s="106">
        <f>SUM(H109)</f>
        <v>10000</v>
      </c>
    </row>
    <row r="109" spans="1:8" ht="45">
      <c r="A109" s="120" t="s">
        <v>132</v>
      </c>
      <c r="B109" s="183"/>
      <c r="C109" s="13" t="s">
        <v>41</v>
      </c>
      <c r="D109" s="13" t="s">
        <v>25</v>
      </c>
      <c r="E109" s="15" t="s">
        <v>135</v>
      </c>
      <c r="F109" s="13"/>
      <c r="G109" s="106">
        <f>SUM(G110,G113)</f>
        <v>35543</v>
      </c>
      <c r="H109" s="106">
        <f>SUM(H110,H113)</f>
        <v>10000</v>
      </c>
    </row>
    <row r="110" spans="1:8" ht="30">
      <c r="A110" s="120" t="s">
        <v>133</v>
      </c>
      <c r="B110" s="183"/>
      <c r="C110" s="9" t="s">
        <v>41</v>
      </c>
      <c r="D110" s="9" t="s">
        <v>25</v>
      </c>
      <c r="E110" s="15" t="s">
        <v>137</v>
      </c>
      <c r="F110" s="13"/>
      <c r="G110" s="106">
        <f>SUM(G111)</f>
        <v>25543</v>
      </c>
      <c r="H110" s="106">
        <f>SUM(H111)</f>
        <v>0</v>
      </c>
    </row>
    <row r="111" spans="1:8" ht="60">
      <c r="A111" s="100" t="s">
        <v>354</v>
      </c>
      <c r="B111" s="183"/>
      <c r="C111" s="15" t="s">
        <v>41</v>
      </c>
      <c r="D111" s="15" t="s">
        <v>25</v>
      </c>
      <c r="E111" s="78" t="s">
        <v>355</v>
      </c>
      <c r="F111" s="13"/>
      <c r="G111" s="106">
        <f>SUM(G112)</f>
        <v>25543</v>
      </c>
      <c r="H111" s="106">
        <f>SUM(H112)</f>
        <v>0</v>
      </c>
    </row>
    <row r="112" spans="1:8" ht="30">
      <c r="A112" s="94" t="s">
        <v>356</v>
      </c>
      <c r="B112" s="183"/>
      <c r="C112" s="13" t="s">
        <v>41</v>
      </c>
      <c r="D112" s="13" t="s">
        <v>25</v>
      </c>
      <c r="E112" s="77" t="s">
        <v>355</v>
      </c>
      <c r="F112" s="13" t="s">
        <v>352</v>
      </c>
      <c r="G112" s="97">
        <v>25543</v>
      </c>
      <c r="H112" s="97"/>
    </row>
    <row r="113" spans="1:8" ht="15">
      <c r="A113" s="100" t="s">
        <v>357</v>
      </c>
      <c r="B113" s="183"/>
      <c r="C113" s="9" t="s">
        <v>41</v>
      </c>
      <c r="D113" s="9" t="s">
        <v>25</v>
      </c>
      <c r="E113" s="15" t="s">
        <v>358</v>
      </c>
      <c r="F113" s="13"/>
      <c r="G113" s="106">
        <f>SUM(G114)</f>
        <v>10000</v>
      </c>
      <c r="H113" s="106">
        <f>SUM(H114)</f>
        <v>10000</v>
      </c>
    </row>
    <row r="114" spans="1:8" ht="30">
      <c r="A114" s="100" t="s">
        <v>360</v>
      </c>
      <c r="B114" s="183"/>
      <c r="C114" s="15" t="s">
        <v>41</v>
      </c>
      <c r="D114" s="15" t="s">
        <v>25</v>
      </c>
      <c r="E114" s="78" t="s">
        <v>359</v>
      </c>
      <c r="F114" s="13"/>
      <c r="G114" s="106">
        <f>SUM(G115)</f>
        <v>10000</v>
      </c>
      <c r="H114" s="106">
        <f>SUM(H115)</f>
        <v>10000</v>
      </c>
    </row>
    <row r="115" spans="1:8" ht="30">
      <c r="A115" s="94" t="s">
        <v>356</v>
      </c>
      <c r="B115" s="183"/>
      <c r="C115" s="13" t="s">
        <v>41</v>
      </c>
      <c r="D115" s="13" t="s">
        <v>25</v>
      </c>
      <c r="E115" s="77" t="s">
        <v>359</v>
      </c>
      <c r="F115" s="13" t="s">
        <v>352</v>
      </c>
      <c r="G115" s="97">
        <v>10000</v>
      </c>
      <c r="H115" s="97">
        <v>10000</v>
      </c>
    </row>
    <row r="116" spans="1:8" ht="14.25">
      <c r="A116" s="119" t="s">
        <v>21</v>
      </c>
      <c r="B116" s="51"/>
      <c r="C116" s="27" t="s">
        <v>22</v>
      </c>
      <c r="D116" s="27"/>
      <c r="E116" s="26"/>
      <c r="F116" s="26"/>
      <c r="G116" s="114">
        <f>SUM(G117)</f>
        <v>286.89999999999998</v>
      </c>
      <c r="H116" s="114">
        <f>SUM(H117)</f>
        <v>286.89999999999998</v>
      </c>
    </row>
    <row r="117" spans="1:8" ht="15">
      <c r="A117" s="95" t="s">
        <v>27</v>
      </c>
      <c r="B117" s="161"/>
      <c r="C117" s="18" t="s">
        <v>22</v>
      </c>
      <c r="D117" s="18" t="s">
        <v>22</v>
      </c>
      <c r="E117" s="18"/>
      <c r="F117" s="18"/>
      <c r="G117" s="106">
        <f t="shared" ref="G117:H121" si="13">SUM(G118)</f>
        <v>286.89999999999998</v>
      </c>
      <c r="H117" s="106">
        <f t="shared" si="13"/>
        <v>286.89999999999998</v>
      </c>
    </row>
    <row r="118" spans="1:8" ht="45">
      <c r="A118" s="116" t="s">
        <v>302</v>
      </c>
      <c r="B118" s="161"/>
      <c r="C118" s="15" t="s">
        <v>22</v>
      </c>
      <c r="D118" s="15" t="s">
        <v>22</v>
      </c>
      <c r="E118" s="15" t="s">
        <v>120</v>
      </c>
      <c r="F118" s="15"/>
      <c r="G118" s="106">
        <f t="shared" si="13"/>
        <v>286.89999999999998</v>
      </c>
      <c r="H118" s="106">
        <f t="shared" si="13"/>
        <v>286.89999999999998</v>
      </c>
    </row>
    <row r="119" spans="1:8" ht="15">
      <c r="A119" s="116" t="s">
        <v>174</v>
      </c>
      <c r="B119" s="161"/>
      <c r="C119" s="15" t="s">
        <v>22</v>
      </c>
      <c r="D119" s="15" t="s">
        <v>22</v>
      </c>
      <c r="E119" s="15" t="s">
        <v>121</v>
      </c>
      <c r="F119" s="15"/>
      <c r="G119" s="106">
        <f t="shared" si="13"/>
        <v>286.89999999999998</v>
      </c>
      <c r="H119" s="106">
        <f t="shared" si="13"/>
        <v>286.89999999999998</v>
      </c>
    </row>
    <row r="120" spans="1:8" ht="15">
      <c r="A120" s="116" t="s">
        <v>119</v>
      </c>
      <c r="B120" s="161"/>
      <c r="C120" s="15" t="s">
        <v>22</v>
      </c>
      <c r="D120" s="15" t="s">
        <v>22</v>
      </c>
      <c r="E120" s="15" t="s">
        <v>122</v>
      </c>
      <c r="F120" s="15"/>
      <c r="G120" s="106">
        <f t="shared" si="13"/>
        <v>286.89999999999998</v>
      </c>
      <c r="H120" s="106">
        <f t="shared" si="13"/>
        <v>286.89999999999998</v>
      </c>
    </row>
    <row r="121" spans="1:8" ht="30">
      <c r="A121" s="116" t="s">
        <v>175</v>
      </c>
      <c r="B121" s="161"/>
      <c r="C121" s="15" t="s">
        <v>22</v>
      </c>
      <c r="D121" s="15" t="s">
        <v>22</v>
      </c>
      <c r="E121" s="15" t="s">
        <v>176</v>
      </c>
      <c r="F121" s="15"/>
      <c r="G121" s="106">
        <f t="shared" si="13"/>
        <v>286.89999999999998</v>
      </c>
      <c r="H121" s="106">
        <f t="shared" si="13"/>
        <v>286.89999999999998</v>
      </c>
    </row>
    <row r="122" spans="1:8" ht="30">
      <c r="A122" s="94" t="s">
        <v>81</v>
      </c>
      <c r="B122" s="161"/>
      <c r="C122" s="13" t="s">
        <v>22</v>
      </c>
      <c r="D122" s="13" t="s">
        <v>22</v>
      </c>
      <c r="E122" s="13" t="s">
        <v>176</v>
      </c>
      <c r="F122" s="10" t="s">
        <v>78</v>
      </c>
      <c r="G122" s="97">
        <v>286.89999999999998</v>
      </c>
      <c r="H122" s="97">
        <v>286.89999999999998</v>
      </c>
    </row>
    <row r="123" spans="1:8" ht="15">
      <c r="A123" s="119" t="s">
        <v>45</v>
      </c>
      <c r="B123" s="161"/>
      <c r="C123" s="27" t="s">
        <v>20</v>
      </c>
      <c r="D123" s="27"/>
      <c r="E123" s="27"/>
      <c r="F123" s="27"/>
      <c r="G123" s="123">
        <f>SUM(G124)</f>
        <v>13365.1</v>
      </c>
      <c r="H123" s="123">
        <f>SUM(H124)</f>
        <v>11746.2</v>
      </c>
    </row>
    <row r="124" spans="1:8" ht="15">
      <c r="A124" s="95" t="s">
        <v>46</v>
      </c>
      <c r="B124" s="161"/>
      <c r="C124" s="14" t="s">
        <v>20</v>
      </c>
      <c r="D124" s="14" t="s">
        <v>13</v>
      </c>
      <c r="E124" s="14"/>
      <c r="F124" s="14"/>
      <c r="G124" s="106">
        <f>SUM(G125,G130)</f>
        <v>13365.1</v>
      </c>
      <c r="H124" s="106">
        <f>SUM(H125,H130)</f>
        <v>11746.2</v>
      </c>
    </row>
    <row r="125" spans="1:8" ht="45">
      <c r="A125" s="127" t="s">
        <v>301</v>
      </c>
      <c r="B125" s="161"/>
      <c r="C125" s="15" t="s">
        <v>20</v>
      </c>
      <c r="D125" s="15" t="s">
        <v>13</v>
      </c>
      <c r="E125" s="15" t="s">
        <v>142</v>
      </c>
      <c r="F125" s="15"/>
      <c r="G125" s="106">
        <f t="shared" ref="G125:H128" si="14">SUM(G126)</f>
        <v>13129.9</v>
      </c>
      <c r="H125" s="106">
        <f t="shared" si="14"/>
        <v>11511</v>
      </c>
    </row>
    <row r="126" spans="1:8" ht="30">
      <c r="A126" s="100" t="s">
        <v>140</v>
      </c>
      <c r="B126" s="161"/>
      <c r="C126" s="15" t="s">
        <v>20</v>
      </c>
      <c r="D126" s="15" t="s">
        <v>13</v>
      </c>
      <c r="E126" s="15" t="s">
        <v>143</v>
      </c>
      <c r="F126" s="15"/>
      <c r="G126" s="106">
        <f t="shared" si="14"/>
        <v>13129.9</v>
      </c>
      <c r="H126" s="106">
        <f t="shared" si="14"/>
        <v>11511</v>
      </c>
    </row>
    <row r="127" spans="1:8" ht="30">
      <c r="A127" s="116" t="s">
        <v>177</v>
      </c>
      <c r="B127" s="161"/>
      <c r="C127" s="15" t="s">
        <v>20</v>
      </c>
      <c r="D127" s="15" t="s">
        <v>13</v>
      </c>
      <c r="E127" s="15" t="s">
        <v>178</v>
      </c>
      <c r="F127" s="15"/>
      <c r="G127" s="106">
        <f t="shared" si="14"/>
        <v>13129.9</v>
      </c>
      <c r="H127" s="106">
        <f t="shared" si="14"/>
        <v>11511</v>
      </c>
    </row>
    <row r="128" spans="1:8" ht="30">
      <c r="A128" s="116" t="s">
        <v>180</v>
      </c>
      <c r="B128" s="161"/>
      <c r="C128" s="15" t="s">
        <v>20</v>
      </c>
      <c r="D128" s="15" t="s">
        <v>13</v>
      </c>
      <c r="E128" s="15" t="s">
        <v>179</v>
      </c>
      <c r="F128" s="15"/>
      <c r="G128" s="106">
        <f t="shared" si="14"/>
        <v>13129.9</v>
      </c>
      <c r="H128" s="106">
        <f t="shared" si="14"/>
        <v>11511</v>
      </c>
    </row>
    <row r="129" spans="1:8" ht="30">
      <c r="A129" s="94" t="s">
        <v>81</v>
      </c>
      <c r="B129" s="161"/>
      <c r="C129" s="10" t="s">
        <v>20</v>
      </c>
      <c r="D129" s="10" t="s">
        <v>13</v>
      </c>
      <c r="E129" s="13" t="s">
        <v>179</v>
      </c>
      <c r="F129" s="10" t="s">
        <v>78</v>
      </c>
      <c r="G129" s="97">
        <v>13129.9</v>
      </c>
      <c r="H129" s="97">
        <v>11511</v>
      </c>
    </row>
    <row r="130" spans="1:8" ht="45">
      <c r="A130" s="116" t="s">
        <v>300</v>
      </c>
      <c r="B130" s="161"/>
      <c r="C130" s="9" t="s">
        <v>20</v>
      </c>
      <c r="D130" s="9" t="s">
        <v>13</v>
      </c>
      <c r="E130" s="15" t="s">
        <v>170</v>
      </c>
      <c r="F130" s="13"/>
      <c r="G130" s="106">
        <f t="shared" ref="G130:H133" si="15">SUM(G131)</f>
        <v>235.2</v>
      </c>
      <c r="H130" s="106">
        <f t="shared" si="15"/>
        <v>235.2</v>
      </c>
    </row>
    <row r="131" spans="1:8" ht="45">
      <c r="A131" s="116" t="s">
        <v>167</v>
      </c>
      <c r="B131" s="161"/>
      <c r="C131" s="9" t="s">
        <v>20</v>
      </c>
      <c r="D131" s="9" t="s">
        <v>13</v>
      </c>
      <c r="E131" s="15" t="s">
        <v>171</v>
      </c>
      <c r="F131" s="13"/>
      <c r="G131" s="106">
        <f t="shared" si="15"/>
        <v>235.2</v>
      </c>
      <c r="H131" s="106">
        <f t="shared" si="15"/>
        <v>235.2</v>
      </c>
    </row>
    <row r="132" spans="1:8" ht="30">
      <c r="A132" s="116" t="s">
        <v>168</v>
      </c>
      <c r="B132" s="161"/>
      <c r="C132" s="9" t="s">
        <v>20</v>
      </c>
      <c r="D132" s="9" t="s">
        <v>13</v>
      </c>
      <c r="E132" s="15" t="s">
        <v>172</v>
      </c>
      <c r="F132" s="13"/>
      <c r="G132" s="106">
        <f t="shared" si="15"/>
        <v>235.2</v>
      </c>
      <c r="H132" s="106">
        <f t="shared" si="15"/>
        <v>235.2</v>
      </c>
    </row>
    <row r="133" spans="1:8" ht="45">
      <c r="A133" s="121" t="s">
        <v>185</v>
      </c>
      <c r="B133" s="161"/>
      <c r="C133" s="9" t="s">
        <v>20</v>
      </c>
      <c r="D133" s="9" t="s">
        <v>13</v>
      </c>
      <c r="E133" s="15" t="s">
        <v>186</v>
      </c>
      <c r="F133" s="13"/>
      <c r="G133" s="106">
        <f t="shared" si="15"/>
        <v>235.2</v>
      </c>
      <c r="H133" s="106">
        <f t="shared" si="15"/>
        <v>235.2</v>
      </c>
    </row>
    <row r="134" spans="1:8" ht="30">
      <c r="A134" s="94" t="s">
        <v>81</v>
      </c>
      <c r="B134" s="161"/>
      <c r="C134" s="10" t="s">
        <v>20</v>
      </c>
      <c r="D134" s="10" t="s">
        <v>13</v>
      </c>
      <c r="E134" s="13" t="s">
        <v>186</v>
      </c>
      <c r="F134" s="30" t="s">
        <v>78</v>
      </c>
      <c r="G134" s="122">
        <v>235.2</v>
      </c>
      <c r="H134" s="122">
        <v>235.2</v>
      </c>
    </row>
    <row r="135" spans="1:8" ht="15">
      <c r="A135" s="119" t="s">
        <v>29</v>
      </c>
      <c r="B135" s="161"/>
      <c r="C135" s="21" t="s">
        <v>30</v>
      </c>
      <c r="D135" s="21"/>
      <c r="E135" s="21"/>
      <c r="F135" s="21"/>
      <c r="G135" s="123">
        <f>SUM(G136,G145,G151)</f>
        <v>2713.4</v>
      </c>
      <c r="H135" s="123">
        <f>SUM(H136,H145,H151)</f>
        <v>2577.3000000000002</v>
      </c>
    </row>
    <row r="136" spans="1:8" ht="15">
      <c r="A136" s="95" t="s">
        <v>47</v>
      </c>
      <c r="B136" s="161"/>
      <c r="C136" s="14" t="s">
        <v>30</v>
      </c>
      <c r="D136" s="14" t="s">
        <v>13</v>
      </c>
      <c r="E136" s="14"/>
      <c r="F136" s="14"/>
      <c r="G136" s="106">
        <f t="shared" ref="G136:H137" si="16">SUM(G137)</f>
        <v>1538.4</v>
      </c>
      <c r="H136" s="106">
        <f t="shared" si="16"/>
        <v>1402.3000000000002</v>
      </c>
    </row>
    <row r="137" spans="1:8" ht="75">
      <c r="A137" s="107" t="s">
        <v>283</v>
      </c>
      <c r="B137" s="161"/>
      <c r="C137" s="15" t="s">
        <v>30</v>
      </c>
      <c r="D137" s="15" t="s">
        <v>13</v>
      </c>
      <c r="E137" s="15" t="s">
        <v>93</v>
      </c>
      <c r="F137" s="15"/>
      <c r="G137" s="106">
        <f t="shared" si="16"/>
        <v>1538.4</v>
      </c>
      <c r="H137" s="106">
        <f t="shared" si="16"/>
        <v>1402.3000000000002</v>
      </c>
    </row>
    <row r="138" spans="1:8" ht="30">
      <c r="A138" s="107" t="s">
        <v>86</v>
      </c>
      <c r="B138" s="161"/>
      <c r="C138" s="15" t="s">
        <v>30</v>
      </c>
      <c r="D138" s="15" t="s">
        <v>13</v>
      </c>
      <c r="E138" s="15" t="s">
        <v>94</v>
      </c>
      <c r="F138" s="15"/>
      <c r="G138" s="106">
        <f>SUM(G139,G142)</f>
        <v>1538.4</v>
      </c>
      <c r="H138" s="106">
        <f>SUM(H139,H142)</f>
        <v>1402.3000000000002</v>
      </c>
    </row>
    <row r="139" spans="1:8" ht="30">
      <c r="A139" s="107" t="s">
        <v>87</v>
      </c>
      <c r="B139" s="161"/>
      <c r="C139" s="15" t="s">
        <v>30</v>
      </c>
      <c r="D139" s="15" t="s">
        <v>13</v>
      </c>
      <c r="E139" s="15" t="s">
        <v>95</v>
      </c>
      <c r="F139" s="15"/>
      <c r="G139" s="106">
        <f>SUM(G140)</f>
        <v>1494</v>
      </c>
      <c r="H139" s="106">
        <f>SUM(H140)</f>
        <v>1357.9</v>
      </c>
    </row>
    <row r="140" spans="1:8" ht="15">
      <c r="A140" s="96" t="s">
        <v>182</v>
      </c>
      <c r="B140" s="161"/>
      <c r="C140" s="15" t="s">
        <v>30</v>
      </c>
      <c r="D140" s="15" t="s">
        <v>13</v>
      </c>
      <c r="E140" s="15" t="s">
        <v>181</v>
      </c>
      <c r="F140" s="15"/>
      <c r="G140" s="106">
        <f>SUM(G141)</f>
        <v>1494</v>
      </c>
      <c r="H140" s="106">
        <f>SUM(H141)</f>
        <v>1357.9</v>
      </c>
    </row>
    <row r="141" spans="1:8" ht="30">
      <c r="A141" s="94" t="s">
        <v>76</v>
      </c>
      <c r="B141" s="161"/>
      <c r="C141" s="10" t="s">
        <v>30</v>
      </c>
      <c r="D141" s="10" t="s">
        <v>13</v>
      </c>
      <c r="E141" s="13" t="s">
        <v>181</v>
      </c>
      <c r="F141" s="13" t="s">
        <v>77</v>
      </c>
      <c r="G141" s="97">
        <v>1494</v>
      </c>
      <c r="H141" s="97">
        <v>1357.9</v>
      </c>
    </row>
    <row r="142" spans="1:8" ht="30">
      <c r="A142" s="100" t="s">
        <v>88</v>
      </c>
      <c r="B142" s="161"/>
      <c r="C142" s="9" t="s">
        <v>30</v>
      </c>
      <c r="D142" s="9" t="s">
        <v>13</v>
      </c>
      <c r="E142" s="15" t="s">
        <v>96</v>
      </c>
      <c r="F142" s="13"/>
      <c r="G142" s="106">
        <f>SUM(G143)</f>
        <v>44.4</v>
      </c>
      <c r="H142" s="106">
        <f>SUM(H143)</f>
        <v>44.4</v>
      </c>
    </row>
    <row r="143" spans="1:8" ht="60">
      <c r="A143" s="116" t="s">
        <v>184</v>
      </c>
      <c r="B143" s="161"/>
      <c r="C143" s="9" t="s">
        <v>30</v>
      </c>
      <c r="D143" s="9" t="s">
        <v>13</v>
      </c>
      <c r="E143" s="15" t="s">
        <v>183</v>
      </c>
      <c r="F143" s="15"/>
      <c r="G143" s="106">
        <f>SUM(G144)</f>
        <v>44.4</v>
      </c>
      <c r="H143" s="106">
        <f>SUM(H144)</f>
        <v>44.4</v>
      </c>
    </row>
    <row r="144" spans="1:8" ht="30">
      <c r="A144" s="94" t="s">
        <v>76</v>
      </c>
      <c r="B144" s="161"/>
      <c r="C144" s="10" t="s">
        <v>30</v>
      </c>
      <c r="D144" s="10" t="s">
        <v>13</v>
      </c>
      <c r="E144" s="13" t="s">
        <v>183</v>
      </c>
      <c r="F144" s="13" t="s">
        <v>77</v>
      </c>
      <c r="G144" s="97">
        <v>44.4</v>
      </c>
      <c r="H144" s="97">
        <v>44.4</v>
      </c>
    </row>
    <row r="145" spans="1:8" ht="15">
      <c r="A145" s="115" t="s">
        <v>326</v>
      </c>
      <c r="B145" s="183"/>
      <c r="C145" s="8" t="s">
        <v>30</v>
      </c>
      <c r="D145" s="8" t="s">
        <v>15</v>
      </c>
      <c r="E145" s="13"/>
      <c r="F145" s="13"/>
      <c r="G145" s="106">
        <f t="shared" ref="G145:H149" si="17">SUM(G146)</f>
        <v>1</v>
      </c>
      <c r="H145" s="106">
        <f t="shared" si="17"/>
        <v>1</v>
      </c>
    </row>
    <row r="146" spans="1:8" ht="75">
      <c r="A146" s="107" t="s">
        <v>283</v>
      </c>
      <c r="B146" s="183"/>
      <c r="C146" s="9" t="s">
        <v>30</v>
      </c>
      <c r="D146" s="9" t="s">
        <v>15</v>
      </c>
      <c r="E146" s="15" t="s">
        <v>93</v>
      </c>
      <c r="F146" s="15"/>
      <c r="G146" s="114">
        <f t="shared" si="17"/>
        <v>1</v>
      </c>
      <c r="H146" s="114">
        <f t="shared" si="17"/>
        <v>1</v>
      </c>
    </row>
    <row r="147" spans="1:8" ht="30">
      <c r="A147" s="107" t="s">
        <v>86</v>
      </c>
      <c r="B147" s="183"/>
      <c r="C147" s="9" t="s">
        <v>30</v>
      </c>
      <c r="D147" s="9" t="s">
        <v>15</v>
      </c>
      <c r="E147" s="15" t="s">
        <v>94</v>
      </c>
      <c r="F147" s="15"/>
      <c r="G147" s="114">
        <f t="shared" si="17"/>
        <v>1</v>
      </c>
      <c r="H147" s="114">
        <f t="shared" si="17"/>
        <v>1</v>
      </c>
    </row>
    <row r="148" spans="1:8" ht="30">
      <c r="A148" s="116" t="s">
        <v>88</v>
      </c>
      <c r="B148" s="183"/>
      <c r="C148" s="9" t="s">
        <v>30</v>
      </c>
      <c r="D148" s="9" t="s">
        <v>15</v>
      </c>
      <c r="E148" s="15" t="s">
        <v>96</v>
      </c>
      <c r="F148" s="15"/>
      <c r="G148" s="114">
        <f t="shared" si="17"/>
        <v>1</v>
      </c>
      <c r="H148" s="114">
        <f t="shared" si="17"/>
        <v>1</v>
      </c>
    </row>
    <row r="149" spans="1:8" ht="105">
      <c r="A149" s="100" t="s">
        <v>97</v>
      </c>
      <c r="B149" s="183"/>
      <c r="C149" s="9" t="s">
        <v>30</v>
      </c>
      <c r="D149" s="9" t="s">
        <v>15</v>
      </c>
      <c r="E149" s="82" t="s">
        <v>98</v>
      </c>
      <c r="F149" s="13"/>
      <c r="G149" s="114">
        <f t="shared" si="17"/>
        <v>1</v>
      </c>
      <c r="H149" s="114">
        <f t="shared" si="17"/>
        <v>1</v>
      </c>
    </row>
    <row r="150" spans="1:8" ht="30">
      <c r="A150" s="94" t="s">
        <v>111</v>
      </c>
      <c r="B150" s="183"/>
      <c r="C150" s="10" t="s">
        <v>30</v>
      </c>
      <c r="D150" s="10" t="s">
        <v>15</v>
      </c>
      <c r="E150" s="83" t="s">
        <v>98</v>
      </c>
      <c r="F150" s="10" t="s">
        <v>74</v>
      </c>
      <c r="G150" s="113">
        <v>1</v>
      </c>
      <c r="H150" s="113">
        <v>1</v>
      </c>
    </row>
    <row r="151" spans="1:8" ht="15">
      <c r="A151" s="105" t="s">
        <v>31</v>
      </c>
      <c r="B151" s="183"/>
      <c r="C151" s="8" t="s">
        <v>30</v>
      </c>
      <c r="D151" s="8" t="s">
        <v>19</v>
      </c>
      <c r="E151" s="17"/>
      <c r="F151" s="17"/>
      <c r="G151" s="106">
        <f t="shared" ref="G151:H153" si="18">SUM(G152)</f>
        <v>1174</v>
      </c>
      <c r="H151" s="106">
        <f t="shared" si="18"/>
        <v>1174</v>
      </c>
    </row>
    <row r="152" spans="1:8" ht="45">
      <c r="A152" s="116" t="s">
        <v>251</v>
      </c>
      <c r="B152" s="183"/>
      <c r="C152" s="9" t="s">
        <v>30</v>
      </c>
      <c r="D152" s="9" t="s">
        <v>19</v>
      </c>
      <c r="E152" s="15" t="s">
        <v>170</v>
      </c>
      <c r="F152" s="19"/>
      <c r="G152" s="106">
        <f t="shared" si="18"/>
        <v>1174</v>
      </c>
      <c r="H152" s="106">
        <f t="shared" si="18"/>
        <v>1174</v>
      </c>
    </row>
    <row r="153" spans="1:8" ht="45">
      <c r="A153" s="116" t="s">
        <v>167</v>
      </c>
      <c r="B153" s="183"/>
      <c r="C153" s="9" t="s">
        <v>30</v>
      </c>
      <c r="D153" s="9" t="s">
        <v>19</v>
      </c>
      <c r="E153" s="15" t="s">
        <v>171</v>
      </c>
      <c r="F153" s="19"/>
      <c r="G153" s="106">
        <f t="shared" si="18"/>
        <v>1174</v>
      </c>
      <c r="H153" s="106">
        <f t="shared" si="18"/>
        <v>1174</v>
      </c>
    </row>
    <row r="154" spans="1:8" ht="30">
      <c r="A154" s="116" t="s">
        <v>347</v>
      </c>
      <c r="B154" s="183"/>
      <c r="C154" s="9" t="s">
        <v>30</v>
      </c>
      <c r="D154" s="9" t="s">
        <v>19</v>
      </c>
      <c r="E154" s="19" t="s">
        <v>348</v>
      </c>
      <c r="F154" s="19"/>
      <c r="G154" s="106">
        <f>SUM(G155,)</f>
        <v>1174</v>
      </c>
      <c r="H154" s="106">
        <f>SUM(H155,)</f>
        <v>1174</v>
      </c>
    </row>
    <row r="155" spans="1:8" ht="75">
      <c r="A155" s="116" t="s">
        <v>349</v>
      </c>
      <c r="B155" s="183"/>
      <c r="C155" s="9" t="s">
        <v>30</v>
      </c>
      <c r="D155" s="9" t="s">
        <v>19</v>
      </c>
      <c r="E155" s="19" t="s">
        <v>350</v>
      </c>
      <c r="F155" s="19"/>
      <c r="G155" s="106">
        <f t="shared" ref="G155:H155" si="19">SUM(G156)</f>
        <v>1174</v>
      </c>
      <c r="H155" s="106">
        <f t="shared" si="19"/>
        <v>1174</v>
      </c>
    </row>
    <row r="156" spans="1:8" ht="60">
      <c r="A156" s="94" t="s">
        <v>351</v>
      </c>
      <c r="B156" s="183"/>
      <c r="C156" s="10" t="s">
        <v>30</v>
      </c>
      <c r="D156" s="10" t="s">
        <v>19</v>
      </c>
      <c r="E156" s="20" t="s">
        <v>350</v>
      </c>
      <c r="F156" s="13" t="s">
        <v>352</v>
      </c>
      <c r="G156" s="113">
        <v>1174</v>
      </c>
      <c r="H156" s="113">
        <v>1174</v>
      </c>
    </row>
    <row r="157" spans="1:8" ht="15">
      <c r="A157" s="128" t="s">
        <v>32</v>
      </c>
      <c r="B157" s="161"/>
      <c r="C157" s="27" t="s">
        <v>33</v>
      </c>
      <c r="D157" s="27"/>
      <c r="E157" s="21"/>
      <c r="F157" s="21"/>
      <c r="G157" s="106">
        <f t="shared" ref="G157:H160" si="20">SUM(G158)</f>
        <v>749</v>
      </c>
      <c r="H157" s="106">
        <f t="shared" si="20"/>
        <v>666.2</v>
      </c>
    </row>
    <row r="158" spans="1:8" ht="15">
      <c r="A158" s="95" t="s">
        <v>34</v>
      </c>
      <c r="B158" s="161"/>
      <c r="C158" s="18" t="s">
        <v>33</v>
      </c>
      <c r="D158" s="18" t="s">
        <v>13</v>
      </c>
      <c r="E158" s="18"/>
      <c r="F158" s="18"/>
      <c r="G158" s="106">
        <f t="shared" si="20"/>
        <v>749</v>
      </c>
      <c r="H158" s="106">
        <f t="shared" si="20"/>
        <v>666.2</v>
      </c>
    </row>
    <row r="159" spans="1:8" ht="60">
      <c r="A159" s="129" t="s">
        <v>299</v>
      </c>
      <c r="B159" s="161"/>
      <c r="C159" s="15" t="s">
        <v>33</v>
      </c>
      <c r="D159" s="15" t="s">
        <v>13</v>
      </c>
      <c r="E159" s="15" t="s">
        <v>194</v>
      </c>
      <c r="F159" s="18"/>
      <c r="G159" s="106">
        <f t="shared" si="20"/>
        <v>749</v>
      </c>
      <c r="H159" s="106">
        <f t="shared" si="20"/>
        <v>666.2</v>
      </c>
    </row>
    <row r="160" spans="1:8" ht="60">
      <c r="A160" s="129" t="s">
        <v>191</v>
      </c>
      <c r="B160" s="161"/>
      <c r="C160" s="15" t="s">
        <v>33</v>
      </c>
      <c r="D160" s="15" t="s">
        <v>13</v>
      </c>
      <c r="E160" s="15" t="s">
        <v>195</v>
      </c>
      <c r="F160" s="18"/>
      <c r="G160" s="106">
        <f t="shared" si="20"/>
        <v>749</v>
      </c>
      <c r="H160" s="106">
        <f t="shared" si="20"/>
        <v>666.2</v>
      </c>
    </row>
    <row r="161" spans="1:8" ht="45">
      <c r="A161" s="129" t="s">
        <v>192</v>
      </c>
      <c r="B161" s="161"/>
      <c r="C161" s="15" t="s">
        <v>33</v>
      </c>
      <c r="D161" s="15" t="s">
        <v>13</v>
      </c>
      <c r="E161" s="15" t="s">
        <v>196</v>
      </c>
      <c r="F161" s="18"/>
      <c r="G161" s="106">
        <f>SUM(G162,G165)</f>
        <v>749</v>
      </c>
      <c r="H161" s="106">
        <f>SUM(H162,H165)</f>
        <v>666.2</v>
      </c>
    </row>
    <row r="162" spans="1:8" ht="15">
      <c r="A162" s="129" t="s">
        <v>193</v>
      </c>
      <c r="B162" s="161"/>
      <c r="C162" s="15" t="s">
        <v>33</v>
      </c>
      <c r="D162" s="15" t="s">
        <v>13</v>
      </c>
      <c r="E162" s="15" t="s">
        <v>197</v>
      </c>
      <c r="F162" s="18"/>
      <c r="G162" s="106">
        <f>SUM(G163:G164)</f>
        <v>625</v>
      </c>
      <c r="H162" s="106">
        <f>SUM(H163:H164)</f>
        <v>543.20000000000005</v>
      </c>
    </row>
    <row r="163" spans="1:8" ht="60">
      <c r="A163" s="94" t="s">
        <v>71</v>
      </c>
      <c r="B163" s="183"/>
      <c r="C163" s="20" t="s">
        <v>33</v>
      </c>
      <c r="D163" s="20" t="s">
        <v>13</v>
      </c>
      <c r="E163" s="13" t="s">
        <v>197</v>
      </c>
      <c r="F163" s="10" t="s">
        <v>73</v>
      </c>
      <c r="G163" s="97">
        <v>300</v>
      </c>
      <c r="H163" s="97">
        <v>300</v>
      </c>
    </row>
    <row r="164" spans="1:8" ht="30">
      <c r="A164" s="94" t="s">
        <v>111</v>
      </c>
      <c r="B164" s="161"/>
      <c r="C164" s="20" t="s">
        <v>33</v>
      </c>
      <c r="D164" s="20" t="s">
        <v>13</v>
      </c>
      <c r="E164" s="13" t="s">
        <v>197</v>
      </c>
      <c r="F164" s="10" t="s">
        <v>74</v>
      </c>
      <c r="G164" s="97">
        <v>325</v>
      </c>
      <c r="H164" s="97">
        <v>243.2</v>
      </c>
    </row>
    <row r="165" spans="1:8" ht="30">
      <c r="A165" s="116" t="s">
        <v>198</v>
      </c>
      <c r="B165" s="163"/>
      <c r="C165" s="15" t="s">
        <v>33</v>
      </c>
      <c r="D165" s="15" t="s">
        <v>13</v>
      </c>
      <c r="E165" s="15" t="s">
        <v>199</v>
      </c>
      <c r="F165" s="15"/>
      <c r="G165" s="106">
        <f>SUM(G166:G167)</f>
        <v>124</v>
      </c>
      <c r="H165" s="106">
        <f>SUM(H166:H167)</f>
        <v>123</v>
      </c>
    </row>
    <row r="166" spans="1:8" ht="60">
      <c r="A166" s="94" t="s">
        <v>71</v>
      </c>
      <c r="B166" s="183"/>
      <c r="C166" s="13" t="s">
        <v>33</v>
      </c>
      <c r="D166" s="13" t="s">
        <v>13</v>
      </c>
      <c r="E166" s="13" t="s">
        <v>199</v>
      </c>
      <c r="F166" s="12" t="s">
        <v>73</v>
      </c>
      <c r="G166" s="130">
        <v>74</v>
      </c>
      <c r="H166" s="130">
        <v>73</v>
      </c>
    </row>
    <row r="167" spans="1:8" ht="30">
      <c r="A167" s="94" t="s">
        <v>111</v>
      </c>
      <c r="B167" s="163"/>
      <c r="C167" s="13" t="s">
        <v>33</v>
      </c>
      <c r="D167" s="13" t="s">
        <v>13</v>
      </c>
      <c r="E167" s="13" t="s">
        <v>199</v>
      </c>
      <c r="F167" s="12" t="s">
        <v>74</v>
      </c>
      <c r="G167" s="130">
        <v>50</v>
      </c>
      <c r="H167" s="130">
        <v>50</v>
      </c>
    </row>
    <row r="168" spans="1:8" ht="33" thickTop="1" thickBot="1">
      <c r="A168" s="101" t="s">
        <v>215</v>
      </c>
      <c r="B168" s="6" t="s">
        <v>214</v>
      </c>
      <c r="C168" s="22"/>
      <c r="D168" s="22"/>
      <c r="E168" s="23"/>
      <c r="F168" s="23"/>
      <c r="G168" s="111">
        <f>SUM(G169)</f>
        <v>719.19999999999993</v>
      </c>
      <c r="H168" s="111">
        <f>SUM(H169)</f>
        <v>679</v>
      </c>
    </row>
    <row r="169" spans="1:8" ht="15.75" thickTop="1">
      <c r="A169" s="103" t="s">
        <v>12</v>
      </c>
      <c r="B169" s="54"/>
      <c r="C169" s="63" t="s">
        <v>13</v>
      </c>
      <c r="D169" s="54"/>
      <c r="E169" s="54"/>
      <c r="F169" s="64"/>
      <c r="G169" s="112">
        <f t="shared" ref="G169:H169" si="21">SUM(G170)</f>
        <v>719.19999999999993</v>
      </c>
      <c r="H169" s="112">
        <f t="shared" si="21"/>
        <v>679</v>
      </c>
    </row>
    <row r="170" spans="1:8" ht="45">
      <c r="A170" s="105" t="s">
        <v>51</v>
      </c>
      <c r="B170" s="161"/>
      <c r="C170" s="8" t="s">
        <v>13</v>
      </c>
      <c r="D170" s="8" t="s">
        <v>44</v>
      </c>
      <c r="E170" s="28"/>
      <c r="F170" s="13"/>
      <c r="G170" s="106">
        <f t="shared" ref="G170:H172" si="22">SUM(G171)</f>
        <v>719.19999999999993</v>
      </c>
      <c r="H170" s="106">
        <f t="shared" si="22"/>
        <v>679</v>
      </c>
    </row>
    <row r="171" spans="1:8" ht="15">
      <c r="A171" s="100" t="s">
        <v>211</v>
      </c>
      <c r="B171" s="183"/>
      <c r="C171" s="66" t="s">
        <v>13</v>
      </c>
      <c r="D171" s="66" t="s">
        <v>44</v>
      </c>
      <c r="E171" s="78" t="s">
        <v>210</v>
      </c>
      <c r="F171" s="14"/>
      <c r="G171" s="126">
        <f t="shared" si="22"/>
        <v>719.19999999999993</v>
      </c>
      <c r="H171" s="126">
        <f t="shared" si="22"/>
        <v>679</v>
      </c>
    </row>
    <row r="172" spans="1:8" ht="30">
      <c r="A172" s="100" t="s">
        <v>319</v>
      </c>
      <c r="B172" s="183"/>
      <c r="C172" s="66" t="s">
        <v>13</v>
      </c>
      <c r="D172" s="66" t="s">
        <v>44</v>
      </c>
      <c r="E172" s="78" t="s">
        <v>90</v>
      </c>
      <c r="F172" s="14"/>
      <c r="G172" s="126">
        <f t="shared" si="22"/>
        <v>719.19999999999993</v>
      </c>
      <c r="H172" s="126">
        <f t="shared" si="22"/>
        <v>679</v>
      </c>
    </row>
    <row r="173" spans="1:8" ht="15">
      <c r="A173" s="107" t="s">
        <v>218</v>
      </c>
      <c r="B173" s="51"/>
      <c r="C173" s="9" t="s">
        <v>13</v>
      </c>
      <c r="D173" s="9" t="s">
        <v>44</v>
      </c>
      <c r="E173" s="15" t="s">
        <v>216</v>
      </c>
      <c r="F173" s="9"/>
      <c r="G173" s="106">
        <f>SUM(G174,G177)</f>
        <v>719.19999999999993</v>
      </c>
      <c r="H173" s="106">
        <f>SUM(H174,H177)</f>
        <v>679</v>
      </c>
    </row>
    <row r="174" spans="1:8" ht="15">
      <c r="A174" s="107" t="s">
        <v>83</v>
      </c>
      <c r="B174" s="51"/>
      <c r="C174" s="10" t="s">
        <v>13</v>
      </c>
      <c r="D174" s="10" t="s">
        <v>44</v>
      </c>
      <c r="E174" s="15" t="s">
        <v>217</v>
      </c>
      <c r="F174" s="9"/>
      <c r="G174" s="106">
        <f>SUM(G175:G176)</f>
        <v>649.4</v>
      </c>
      <c r="H174" s="106">
        <f>SUM(H175:H176)</f>
        <v>609.29999999999995</v>
      </c>
    </row>
    <row r="175" spans="1:8" ht="60">
      <c r="A175" s="94" t="s">
        <v>71</v>
      </c>
      <c r="B175" s="51"/>
      <c r="C175" s="10" t="s">
        <v>13</v>
      </c>
      <c r="D175" s="10" t="s">
        <v>44</v>
      </c>
      <c r="E175" s="13" t="s">
        <v>217</v>
      </c>
      <c r="F175" s="10" t="s">
        <v>73</v>
      </c>
      <c r="G175" s="155">
        <v>644.5</v>
      </c>
      <c r="H175" s="155">
        <v>609.29999999999995</v>
      </c>
    </row>
    <row r="176" spans="1:8" ht="30">
      <c r="A176" s="94" t="s">
        <v>111</v>
      </c>
      <c r="B176" s="51"/>
      <c r="C176" s="10" t="s">
        <v>13</v>
      </c>
      <c r="D176" s="10" t="s">
        <v>44</v>
      </c>
      <c r="E176" s="13" t="s">
        <v>217</v>
      </c>
      <c r="F176" s="10" t="s">
        <v>74</v>
      </c>
      <c r="G176" s="155">
        <v>4.9000000000000004</v>
      </c>
      <c r="H176" s="155"/>
    </row>
    <row r="177" spans="1:8" ht="30">
      <c r="A177" s="107" t="s">
        <v>329</v>
      </c>
      <c r="B177" s="183"/>
      <c r="C177" s="15" t="s">
        <v>13</v>
      </c>
      <c r="D177" s="15" t="s">
        <v>44</v>
      </c>
      <c r="E177" s="15" t="s">
        <v>332</v>
      </c>
      <c r="F177" s="29"/>
      <c r="G177" s="106">
        <f>SUM(G178:G178)</f>
        <v>69.8</v>
      </c>
      <c r="H177" s="106">
        <f>SUM(H178:H178)</f>
        <v>69.7</v>
      </c>
    </row>
    <row r="178" spans="1:8" ht="60.75" thickBot="1">
      <c r="A178" s="94" t="s">
        <v>71</v>
      </c>
      <c r="B178" s="183"/>
      <c r="C178" s="24" t="s">
        <v>13</v>
      </c>
      <c r="D178" s="24" t="s">
        <v>44</v>
      </c>
      <c r="E178" s="13" t="s">
        <v>332</v>
      </c>
      <c r="F178" s="10" t="s">
        <v>73</v>
      </c>
      <c r="G178" s="97">
        <v>69.8</v>
      </c>
      <c r="H178" s="97">
        <v>69.7</v>
      </c>
    </row>
    <row r="179" spans="1:8" ht="33" thickTop="1" thickBot="1">
      <c r="A179" s="101" t="s">
        <v>49</v>
      </c>
      <c r="B179" s="6" t="s">
        <v>50</v>
      </c>
      <c r="C179" s="22"/>
      <c r="D179" s="22"/>
      <c r="E179" s="23"/>
      <c r="F179" s="23"/>
      <c r="G179" s="111">
        <f>SUM(G180,G195,G202,G229,G251,G317,G336,G209,G329)</f>
        <v>107796.29999999999</v>
      </c>
      <c r="H179" s="111">
        <f>SUM(H180,H195,H202,H229,H251,H317,H336,H209,H329)</f>
        <v>103690.6</v>
      </c>
    </row>
    <row r="180" spans="1:8" ht="16.5" thickTop="1">
      <c r="A180" s="103" t="s">
        <v>12</v>
      </c>
      <c r="B180" s="54"/>
      <c r="C180" s="63" t="s">
        <v>13</v>
      </c>
      <c r="D180" s="54"/>
      <c r="E180" s="54"/>
      <c r="F180" s="54"/>
      <c r="G180" s="131">
        <f>SUM(G181,G190)</f>
        <v>5272.5</v>
      </c>
      <c r="H180" s="131">
        <f>SUM(H181,H190)</f>
        <v>5180.5</v>
      </c>
    </row>
    <row r="181" spans="1:8" ht="45">
      <c r="A181" s="105" t="s">
        <v>51</v>
      </c>
      <c r="B181" s="161"/>
      <c r="C181" s="8" t="s">
        <v>13</v>
      </c>
      <c r="D181" s="8" t="s">
        <v>44</v>
      </c>
      <c r="E181" s="28"/>
      <c r="F181" s="28"/>
      <c r="G181" s="99">
        <f t="shared" ref="G181:H183" si="23">SUM(G182)</f>
        <v>5048.5</v>
      </c>
      <c r="H181" s="99">
        <f t="shared" si="23"/>
        <v>4956.5</v>
      </c>
    </row>
    <row r="182" spans="1:8" ht="75">
      <c r="A182" s="107" t="s">
        <v>283</v>
      </c>
      <c r="B182" s="161"/>
      <c r="C182" s="15" t="s">
        <v>13</v>
      </c>
      <c r="D182" s="15" t="s">
        <v>44</v>
      </c>
      <c r="E182" s="15" t="s">
        <v>93</v>
      </c>
      <c r="F182" s="29"/>
      <c r="G182" s="106">
        <f t="shared" si="23"/>
        <v>5048.5</v>
      </c>
      <c r="H182" s="106">
        <f t="shared" si="23"/>
        <v>4956.5</v>
      </c>
    </row>
    <row r="183" spans="1:8" ht="30">
      <c r="A183" s="107" t="s">
        <v>86</v>
      </c>
      <c r="B183" s="161"/>
      <c r="C183" s="15" t="s">
        <v>13</v>
      </c>
      <c r="D183" s="15" t="s">
        <v>44</v>
      </c>
      <c r="E183" s="15" t="s">
        <v>94</v>
      </c>
      <c r="F183" s="29"/>
      <c r="G183" s="106">
        <f t="shared" si="23"/>
        <v>5048.5</v>
      </c>
      <c r="H183" s="106">
        <f t="shared" si="23"/>
        <v>4956.5</v>
      </c>
    </row>
    <row r="184" spans="1:8" ht="30">
      <c r="A184" s="107" t="s">
        <v>87</v>
      </c>
      <c r="B184" s="161"/>
      <c r="C184" s="15" t="s">
        <v>13</v>
      </c>
      <c r="D184" s="15" t="s">
        <v>44</v>
      </c>
      <c r="E184" s="15" t="s">
        <v>95</v>
      </c>
      <c r="F184" s="29"/>
      <c r="G184" s="106">
        <f>SUM(G185,G188)</f>
        <v>5048.5</v>
      </c>
      <c r="H184" s="106">
        <f>SUM(H185,H188)</f>
        <v>4956.5</v>
      </c>
    </row>
    <row r="185" spans="1:8" ht="15">
      <c r="A185" s="107" t="s">
        <v>83</v>
      </c>
      <c r="B185" s="161"/>
      <c r="C185" s="15" t="s">
        <v>13</v>
      </c>
      <c r="D185" s="15" t="s">
        <v>44</v>
      </c>
      <c r="E185" s="15" t="s">
        <v>85</v>
      </c>
      <c r="F185" s="29"/>
      <c r="G185" s="106">
        <f>SUM(G186:G187)</f>
        <v>4925.6000000000004</v>
      </c>
      <c r="H185" s="106">
        <f>SUM(H186:H187)</f>
        <v>4833.6000000000004</v>
      </c>
    </row>
    <row r="186" spans="1:8" ht="60">
      <c r="A186" s="94" t="s">
        <v>71</v>
      </c>
      <c r="B186" s="161"/>
      <c r="C186" s="24" t="s">
        <v>13</v>
      </c>
      <c r="D186" s="24" t="s">
        <v>44</v>
      </c>
      <c r="E186" s="13" t="s">
        <v>85</v>
      </c>
      <c r="F186" s="10" t="s">
        <v>73</v>
      </c>
      <c r="G186" s="97">
        <v>4438.5</v>
      </c>
      <c r="H186" s="97">
        <v>4438.5</v>
      </c>
    </row>
    <row r="187" spans="1:8" ht="30">
      <c r="A187" s="94" t="s">
        <v>111</v>
      </c>
      <c r="B187" s="161"/>
      <c r="C187" s="24" t="s">
        <v>13</v>
      </c>
      <c r="D187" s="24" t="s">
        <v>44</v>
      </c>
      <c r="E187" s="13" t="s">
        <v>85</v>
      </c>
      <c r="F187" s="10" t="s">
        <v>74</v>
      </c>
      <c r="G187" s="97">
        <v>487.1</v>
      </c>
      <c r="H187" s="97">
        <v>395.1</v>
      </c>
    </row>
    <row r="188" spans="1:8" ht="30">
      <c r="A188" s="107" t="s">
        <v>329</v>
      </c>
      <c r="B188" s="183"/>
      <c r="C188" s="15" t="s">
        <v>13</v>
      </c>
      <c r="D188" s="15" t="s">
        <v>44</v>
      </c>
      <c r="E188" s="15" t="s">
        <v>331</v>
      </c>
      <c r="F188" s="29"/>
      <c r="G188" s="106">
        <f>SUM(G189)</f>
        <v>122.9</v>
      </c>
      <c r="H188" s="106">
        <f>SUM(H189)</f>
        <v>122.9</v>
      </c>
    </row>
    <row r="189" spans="1:8" ht="60">
      <c r="A189" s="94" t="s">
        <v>71</v>
      </c>
      <c r="B189" s="183"/>
      <c r="C189" s="24" t="s">
        <v>13</v>
      </c>
      <c r="D189" s="24" t="s">
        <v>44</v>
      </c>
      <c r="E189" s="13" t="s">
        <v>331</v>
      </c>
      <c r="F189" s="10" t="s">
        <v>73</v>
      </c>
      <c r="G189" s="97">
        <v>122.9</v>
      </c>
      <c r="H189" s="97">
        <v>122.9</v>
      </c>
    </row>
    <row r="190" spans="1:8" ht="15">
      <c r="A190" s="125" t="s">
        <v>52</v>
      </c>
      <c r="B190" s="161"/>
      <c r="C190" s="8" t="s">
        <v>13</v>
      </c>
      <c r="D190" s="8" t="s">
        <v>33</v>
      </c>
      <c r="E190" s="17"/>
      <c r="F190" s="17"/>
      <c r="G190" s="106">
        <f t="shared" ref="G190:H193" si="24">SUM(G191)</f>
        <v>224</v>
      </c>
      <c r="H190" s="106">
        <f t="shared" si="24"/>
        <v>224</v>
      </c>
    </row>
    <row r="191" spans="1:8" ht="15">
      <c r="A191" s="100" t="s">
        <v>211</v>
      </c>
      <c r="B191" s="161"/>
      <c r="C191" s="19" t="s">
        <v>13</v>
      </c>
      <c r="D191" s="19" t="s">
        <v>33</v>
      </c>
      <c r="E191" s="19" t="s">
        <v>210</v>
      </c>
      <c r="F191" s="19"/>
      <c r="G191" s="106">
        <f t="shared" si="24"/>
        <v>224</v>
      </c>
      <c r="H191" s="106">
        <f t="shared" si="24"/>
        <v>224</v>
      </c>
    </row>
    <row r="192" spans="1:8" ht="30">
      <c r="A192" s="100" t="s">
        <v>319</v>
      </c>
      <c r="B192" s="161"/>
      <c r="C192" s="19" t="s">
        <v>13</v>
      </c>
      <c r="D192" s="19" t="s">
        <v>33</v>
      </c>
      <c r="E192" s="19" t="s">
        <v>90</v>
      </c>
      <c r="F192" s="19"/>
      <c r="G192" s="106">
        <f t="shared" si="24"/>
        <v>224</v>
      </c>
      <c r="H192" s="106">
        <f t="shared" si="24"/>
        <v>224</v>
      </c>
    </row>
    <row r="193" spans="1:8" ht="45">
      <c r="A193" s="124" t="s">
        <v>91</v>
      </c>
      <c r="B193" s="161"/>
      <c r="C193" s="9" t="s">
        <v>13</v>
      </c>
      <c r="D193" s="9" t="s">
        <v>33</v>
      </c>
      <c r="E193" s="19" t="s">
        <v>92</v>
      </c>
      <c r="F193" s="28"/>
      <c r="G193" s="106">
        <f t="shared" si="24"/>
        <v>224</v>
      </c>
      <c r="H193" s="106">
        <f t="shared" si="24"/>
        <v>224</v>
      </c>
    </row>
    <row r="194" spans="1:8" ht="15">
      <c r="A194" s="94" t="s">
        <v>72</v>
      </c>
      <c r="B194" s="161"/>
      <c r="C194" s="10" t="s">
        <v>13</v>
      </c>
      <c r="D194" s="10" t="s">
        <v>33</v>
      </c>
      <c r="E194" s="20" t="s">
        <v>92</v>
      </c>
      <c r="F194" s="10" t="s">
        <v>75</v>
      </c>
      <c r="G194" s="97">
        <v>224</v>
      </c>
      <c r="H194" s="97">
        <v>224</v>
      </c>
    </row>
    <row r="195" spans="1:8" ht="15">
      <c r="A195" s="132" t="s">
        <v>53</v>
      </c>
      <c r="B195" s="161"/>
      <c r="C195" s="27" t="s">
        <v>25</v>
      </c>
      <c r="D195" s="28"/>
      <c r="E195" s="28"/>
      <c r="F195" s="28"/>
      <c r="G195" s="106">
        <f t="shared" ref="G195:H200" si="25">SUM(G196)</f>
        <v>714.9</v>
      </c>
      <c r="H195" s="106">
        <f t="shared" si="25"/>
        <v>740.4</v>
      </c>
    </row>
    <row r="196" spans="1:8" ht="30">
      <c r="A196" s="133" t="s">
        <v>54</v>
      </c>
      <c r="B196" s="161"/>
      <c r="C196" s="18" t="s">
        <v>25</v>
      </c>
      <c r="D196" s="18" t="s">
        <v>15</v>
      </c>
      <c r="E196" s="18"/>
      <c r="F196" s="18"/>
      <c r="G196" s="106">
        <f t="shared" si="25"/>
        <v>714.9</v>
      </c>
      <c r="H196" s="106">
        <f t="shared" si="25"/>
        <v>740.4</v>
      </c>
    </row>
    <row r="197" spans="1:8" ht="75">
      <c r="A197" s="107" t="s">
        <v>283</v>
      </c>
      <c r="B197" s="161"/>
      <c r="C197" s="9" t="s">
        <v>25</v>
      </c>
      <c r="D197" s="9" t="s">
        <v>15</v>
      </c>
      <c r="E197" s="15" t="s">
        <v>93</v>
      </c>
      <c r="F197" s="9"/>
      <c r="G197" s="106">
        <f t="shared" si="25"/>
        <v>714.9</v>
      </c>
      <c r="H197" s="106">
        <f t="shared" si="25"/>
        <v>740.4</v>
      </c>
    </row>
    <row r="198" spans="1:8" ht="30">
      <c r="A198" s="107" t="s">
        <v>86</v>
      </c>
      <c r="B198" s="161"/>
      <c r="C198" s="9" t="s">
        <v>25</v>
      </c>
      <c r="D198" s="9" t="s">
        <v>15</v>
      </c>
      <c r="E198" s="15" t="s">
        <v>94</v>
      </c>
      <c r="F198" s="65"/>
      <c r="G198" s="123">
        <f t="shared" si="25"/>
        <v>714.9</v>
      </c>
      <c r="H198" s="123">
        <f t="shared" si="25"/>
        <v>740.4</v>
      </c>
    </row>
    <row r="199" spans="1:8" ht="30">
      <c r="A199" s="116" t="s">
        <v>88</v>
      </c>
      <c r="B199" s="161"/>
      <c r="C199" s="9" t="s">
        <v>25</v>
      </c>
      <c r="D199" s="9" t="s">
        <v>15</v>
      </c>
      <c r="E199" s="15" t="s">
        <v>96</v>
      </c>
      <c r="F199" s="65"/>
      <c r="G199" s="123">
        <f t="shared" si="25"/>
        <v>714.9</v>
      </c>
      <c r="H199" s="123">
        <f t="shared" si="25"/>
        <v>740.4</v>
      </c>
    </row>
    <row r="200" spans="1:8" ht="45">
      <c r="A200" s="70" t="s">
        <v>89</v>
      </c>
      <c r="B200" s="161"/>
      <c r="C200" s="9" t="s">
        <v>25</v>
      </c>
      <c r="D200" s="9" t="s">
        <v>15</v>
      </c>
      <c r="E200" s="181" t="s">
        <v>118</v>
      </c>
      <c r="F200" s="65"/>
      <c r="G200" s="123">
        <f t="shared" si="25"/>
        <v>714.9</v>
      </c>
      <c r="H200" s="123">
        <f t="shared" si="25"/>
        <v>740.4</v>
      </c>
    </row>
    <row r="201" spans="1:8" ht="15">
      <c r="A201" s="94" t="s">
        <v>26</v>
      </c>
      <c r="B201" s="161"/>
      <c r="C201" s="11" t="s">
        <v>25</v>
      </c>
      <c r="D201" s="11" t="s">
        <v>15</v>
      </c>
      <c r="E201" s="83" t="s">
        <v>118</v>
      </c>
      <c r="F201" s="12" t="s">
        <v>79</v>
      </c>
      <c r="G201" s="130">
        <v>714.9</v>
      </c>
      <c r="H201" s="130">
        <v>740.4</v>
      </c>
    </row>
    <row r="202" spans="1:8" ht="28.5">
      <c r="A202" s="108" t="s">
        <v>70</v>
      </c>
      <c r="B202" s="183"/>
      <c r="C202" s="25" t="s">
        <v>15</v>
      </c>
      <c r="D202" s="10"/>
      <c r="E202" s="13"/>
      <c r="F202" s="10"/>
      <c r="G202" s="99">
        <f>SUM(G203)</f>
        <v>50</v>
      </c>
      <c r="H202" s="99">
        <f>SUM(H203)</f>
        <v>50</v>
      </c>
    </row>
    <row r="203" spans="1:8" ht="30">
      <c r="A203" s="115" t="s">
        <v>286</v>
      </c>
      <c r="B203" s="183"/>
      <c r="C203" s="8" t="s">
        <v>15</v>
      </c>
      <c r="D203" s="8" t="s">
        <v>30</v>
      </c>
      <c r="E203" s="13"/>
      <c r="F203" s="10"/>
      <c r="G203" s="109">
        <f t="shared" ref="G203:H207" si="26">SUM(G204)</f>
        <v>50</v>
      </c>
      <c r="H203" s="109">
        <f t="shared" si="26"/>
        <v>50</v>
      </c>
    </row>
    <row r="204" spans="1:8" ht="45">
      <c r="A204" s="96" t="s">
        <v>287</v>
      </c>
      <c r="B204" s="183"/>
      <c r="C204" s="9" t="s">
        <v>15</v>
      </c>
      <c r="D204" s="9" t="s">
        <v>30</v>
      </c>
      <c r="E204" s="15" t="s">
        <v>234</v>
      </c>
      <c r="F204" s="10"/>
      <c r="G204" s="109">
        <f t="shared" si="26"/>
        <v>50</v>
      </c>
      <c r="H204" s="109">
        <f t="shared" si="26"/>
        <v>50</v>
      </c>
    </row>
    <row r="205" spans="1:8" ht="30">
      <c r="A205" s="100" t="s">
        <v>235</v>
      </c>
      <c r="B205" s="183"/>
      <c r="C205" s="9" t="s">
        <v>15</v>
      </c>
      <c r="D205" s="9" t="s">
        <v>30</v>
      </c>
      <c r="E205" s="15" t="s">
        <v>236</v>
      </c>
      <c r="F205" s="9"/>
      <c r="G205" s="109">
        <f t="shared" si="26"/>
        <v>50</v>
      </c>
      <c r="H205" s="109">
        <f t="shared" si="26"/>
        <v>50</v>
      </c>
    </row>
    <row r="206" spans="1:8" ht="30">
      <c r="A206" s="100" t="s">
        <v>237</v>
      </c>
      <c r="B206" s="183"/>
      <c r="C206" s="9" t="s">
        <v>15</v>
      </c>
      <c r="D206" s="9" t="s">
        <v>30</v>
      </c>
      <c r="E206" s="15" t="s">
        <v>238</v>
      </c>
      <c r="F206" s="9"/>
      <c r="G206" s="109">
        <f t="shared" si="26"/>
        <v>50</v>
      </c>
      <c r="H206" s="109">
        <f t="shared" si="26"/>
        <v>50</v>
      </c>
    </row>
    <row r="207" spans="1:8" ht="30">
      <c r="A207" s="100" t="s">
        <v>246</v>
      </c>
      <c r="B207" s="183"/>
      <c r="C207" s="9" t="s">
        <v>15</v>
      </c>
      <c r="D207" s="9" t="s">
        <v>30</v>
      </c>
      <c r="E207" s="15" t="s">
        <v>239</v>
      </c>
      <c r="F207" s="9"/>
      <c r="G207" s="109">
        <f t="shared" si="26"/>
        <v>50</v>
      </c>
      <c r="H207" s="109">
        <f t="shared" si="26"/>
        <v>50</v>
      </c>
    </row>
    <row r="208" spans="1:8" ht="30">
      <c r="A208" s="94" t="s">
        <v>26</v>
      </c>
      <c r="B208" s="183"/>
      <c r="C208" s="10" t="s">
        <v>15</v>
      </c>
      <c r="D208" s="10" t="s">
        <v>30</v>
      </c>
      <c r="E208" s="13" t="s">
        <v>239</v>
      </c>
      <c r="F208" s="10" t="s">
        <v>79</v>
      </c>
      <c r="G208" s="110">
        <v>50</v>
      </c>
      <c r="H208" s="110">
        <v>50</v>
      </c>
    </row>
    <row r="209" spans="1:8" ht="15">
      <c r="A209" s="132" t="s">
        <v>18</v>
      </c>
      <c r="B209" s="169"/>
      <c r="C209" s="171" t="s">
        <v>19</v>
      </c>
      <c r="D209" s="172"/>
      <c r="E209" s="171"/>
      <c r="F209" s="171"/>
      <c r="G209" s="106">
        <f>SUM(G210,G217,G223)</f>
        <v>181</v>
      </c>
      <c r="H209" s="106">
        <f>SUM(H210,H217,H223)</f>
        <v>178</v>
      </c>
    </row>
    <row r="210" spans="1:8" ht="15">
      <c r="A210" s="170" t="s">
        <v>231</v>
      </c>
      <c r="B210" s="169"/>
      <c r="C210" s="173" t="s">
        <v>19</v>
      </c>
      <c r="D210" s="173" t="s">
        <v>13</v>
      </c>
      <c r="E210" s="171"/>
      <c r="F210" s="171"/>
      <c r="G210" s="106">
        <f t="shared" ref="G210:H213" si="27">SUM(G211)</f>
        <v>38</v>
      </c>
      <c r="H210" s="106">
        <f t="shared" si="27"/>
        <v>37</v>
      </c>
    </row>
    <row r="211" spans="1:8" ht="45">
      <c r="A211" s="116" t="s">
        <v>300</v>
      </c>
      <c r="B211" s="169"/>
      <c r="C211" s="61" t="s">
        <v>19</v>
      </c>
      <c r="D211" s="61" t="s">
        <v>13</v>
      </c>
      <c r="E211" s="61" t="s">
        <v>170</v>
      </c>
      <c r="F211" s="61"/>
      <c r="G211" s="106">
        <f t="shared" si="27"/>
        <v>38</v>
      </c>
      <c r="H211" s="106">
        <f t="shared" si="27"/>
        <v>37</v>
      </c>
    </row>
    <row r="212" spans="1:8" ht="45">
      <c r="A212" s="116" t="s">
        <v>167</v>
      </c>
      <c r="B212" s="169"/>
      <c r="C212" s="61" t="s">
        <v>19</v>
      </c>
      <c r="D212" s="61" t="s">
        <v>13</v>
      </c>
      <c r="E212" s="61" t="s">
        <v>171</v>
      </c>
      <c r="F212" s="16"/>
      <c r="G212" s="106">
        <f t="shared" si="27"/>
        <v>38</v>
      </c>
      <c r="H212" s="106">
        <f t="shared" si="27"/>
        <v>37</v>
      </c>
    </row>
    <row r="213" spans="1:8" ht="30">
      <c r="A213" s="116" t="s">
        <v>168</v>
      </c>
      <c r="B213" s="169"/>
      <c r="C213" s="61" t="s">
        <v>19</v>
      </c>
      <c r="D213" s="61" t="s">
        <v>13</v>
      </c>
      <c r="E213" s="61" t="s">
        <v>172</v>
      </c>
      <c r="F213" s="16"/>
      <c r="G213" s="106">
        <f t="shared" si="27"/>
        <v>38</v>
      </c>
      <c r="H213" s="106">
        <f t="shared" si="27"/>
        <v>37</v>
      </c>
    </row>
    <row r="214" spans="1:8" ht="105">
      <c r="A214" s="100" t="s">
        <v>241</v>
      </c>
      <c r="B214" s="169"/>
      <c r="C214" s="61" t="s">
        <v>19</v>
      </c>
      <c r="D214" s="61" t="s">
        <v>13</v>
      </c>
      <c r="E214" s="61" t="s">
        <v>232</v>
      </c>
      <c r="F214" s="16"/>
      <c r="G214" s="106">
        <f>SUM(G215:G216)</f>
        <v>38</v>
      </c>
      <c r="H214" s="106">
        <f>SUM(H215:H216)</f>
        <v>37</v>
      </c>
    </row>
    <row r="215" spans="1:8" ht="15">
      <c r="A215" s="94" t="s">
        <v>26</v>
      </c>
      <c r="B215" s="169"/>
      <c r="C215" s="16" t="s">
        <v>19</v>
      </c>
      <c r="D215" s="16" t="s">
        <v>13</v>
      </c>
      <c r="E215" s="61" t="s">
        <v>232</v>
      </c>
      <c r="F215" s="16" t="s">
        <v>79</v>
      </c>
      <c r="G215" s="97">
        <v>14</v>
      </c>
      <c r="H215" s="97">
        <v>13</v>
      </c>
    </row>
    <row r="216" spans="1:8" ht="30">
      <c r="A216" s="94" t="s">
        <v>81</v>
      </c>
      <c r="B216" s="169"/>
      <c r="C216" s="16" t="s">
        <v>19</v>
      </c>
      <c r="D216" s="16" t="s">
        <v>13</v>
      </c>
      <c r="E216" s="16" t="s">
        <v>232</v>
      </c>
      <c r="F216" s="16" t="s">
        <v>78</v>
      </c>
      <c r="G216" s="97">
        <v>24</v>
      </c>
      <c r="H216" s="97">
        <v>24</v>
      </c>
    </row>
    <row r="217" spans="1:8" ht="15">
      <c r="A217" s="125" t="s">
        <v>264</v>
      </c>
      <c r="B217" s="183"/>
      <c r="C217" s="8" t="s">
        <v>19</v>
      </c>
      <c r="D217" s="8" t="s">
        <v>41</v>
      </c>
      <c r="E217" s="19"/>
      <c r="F217" s="19"/>
      <c r="G217" s="106">
        <f t="shared" ref="G217:H221" si="28">SUM(G218)</f>
        <v>132</v>
      </c>
      <c r="H217" s="106">
        <f t="shared" si="28"/>
        <v>131</v>
      </c>
    </row>
    <row r="218" spans="1:8" ht="60">
      <c r="A218" s="100" t="s">
        <v>293</v>
      </c>
      <c r="B218" s="183"/>
      <c r="C218" s="15" t="s">
        <v>19</v>
      </c>
      <c r="D218" s="15" t="s">
        <v>41</v>
      </c>
      <c r="E218" s="15" t="s">
        <v>253</v>
      </c>
      <c r="F218" s="13"/>
      <c r="G218" s="106">
        <f t="shared" si="28"/>
        <v>132</v>
      </c>
      <c r="H218" s="106">
        <f t="shared" si="28"/>
        <v>131</v>
      </c>
    </row>
    <row r="219" spans="1:8" ht="30">
      <c r="A219" s="120" t="s">
        <v>265</v>
      </c>
      <c r="B219" s="183"/>
      <c r="C219" s="13" t="s">
        <v>19</v>
      </c>
      <c r="D219" s="13" t="s">
        <v>41</v>
      </c>
      <c r="E219" s="15" t="s">
        <v>266</v>
      </c>
      <c r="F219" s="13"/>
      <c r="G219" s="106">
        <f t="shared" si="28"/>
        <v>132</v>
      </c>
      <c r="H219" s="106">
        <f t="shared" si="28"/>
        <v>131</v>
      </c>
    </row>
    <row r="220" spans="1:8" ht="15">
      <c r="A220" s="120" t="s">
        <v>267</v>
      </c>
      <c r="B220" s="183"/>
      <c r="C220" s="9" t="s">
        <v>19</v>
      </c>
      <c r="D220" s="9" t="s">
        <v>41</v>
      </c>
      <c r="E220" s="15" t="s">
        <v>268</v>
      </c>
      <c r="F220" s="13"/>
      <c r="G220" s="106">
        <f t="shared" si="28"/>
        <v>132</v>
      </c>
      <c r="H220" s="106">
        <f t="shared" si="28"/>
        <v>131</v>
      </c>
    </row>
    <row r="221" spans="1:8" ht="30">
      <c r="A221" s="100" t="s">
        <v>269</v>
      </c>
      <c r="B221" s="183"/>
      <c r="C221" s="13" t="s">
        <v>19</v>
      </c>
      <c r="D221" s="13" t="s">
        <v>41</v>
      </c>
      <c r="E221" s="15" t="s">
        <v>270</v>
      </c>
      <c r="F221" s="13"/>
      <c r="G221" s="106">
        <f t="shared" si="28"/>
        <v>132</v>
      </c>
      <c r="H221" s="106">
        <f t="shared" si="28"/>
        <v>131</v>
      </c>
    </row>
    <row r="222" spans="1:8" ht="30">
      <c r="A222" s="94" t="s">
        <v>26</v>
      </c>
      <c r="B222" s="183"/>
      <c r="C222" s="10" t="s">
        <v>19</v>
      </c>
      <c r="D222" s="10" t="s">
        <v>41</v>
      </c>
      <c r="E222" s="13" t="s">
        <v>270</v>
      </c>
      <c r="F222" s="13" t="s">
        <v>79</v>
      </c>
      <c r="G222" s="97">
        <v>132</v>
      </c>
      <c r="H222" s="97">
        <v>131</v>
      </c>
    </row>
    <row r="223" spans="1:8" ht="15.75">
      <c r="A223" s="95" t="s">
        <v>335</v>
      </c>
      <c r="B223" s="52"/>
      <c r="C223" s="18" t="s">
        <v>19</v>
      </c>
      <c r="D223" s="18" t="s">
        <v>336</v>
      </c>
      <c r="E223" s="18"/>
      <c r="F223" s="18"/>
      <c r="G223" s="106">
        <f t="shared" ref="G223:H227" si="29">SUM(G224)</f>
        <v>11</v>
      </c>
      <c r="H223" s="106">
        <f t="shared" si="29"/>
        <v>10</v>
      </c>
    </row>
    <row r="224" spans="1:8" ht="45">
      <c r="A224" s="116" t="s">
        <v>305</v>
      </c>
      <c r="B224" s="52"/>
      <c r="C224" s="61" t="s">
        <v>19</v>
      </c>
      <c r="D224" s="61" t="s">
        <v>336</v>
      </c>
      <c r="E224" s="61" t="s">
        <v>120</v>
      </c>
      <c r="F224" s="15"/>
      <c r="G224" s="106">
        <f t="shared" si="29"/>
        <v>11</v>
      </c>
      <c r="H224" s="106">
        <f t="shared" si="29"/>
        <v>10</v>
      </c>
    </row>
    <row r="225" spans="1:8" ht="30">
      <c r="A225" s="100" t="s">
        <v>337</v>
      </c>
      <c r="B225" s="52"/>
      <c r="C225" s="61" t="s">
        <v>19</v>
      </c>
      <c r="D225" s="61" t="s">
        <v>336</v>
      </c>
      <c r="E225" s="61" t="s">
        <v>121</v>
      </c>
      <c r="F225" s="15"/>
      <c r="G225" s="106">
        <f t="shared" si="29"/>
        <v>11</v>
      </c>
      <c r="H225" s="106">
        <f t="shared" si="29"/>
        <v>10</v>
      </c>
    </row>
    <row r="226" spans="1:8" ht="15.75">
      <c r="A226" s="94" t="s">
        <v>119</v>
      </c>
      <c r="B226" s="52"/>
      <c r="C226" s="61" t="s">
        <v>19</v>
      </c>
      <c r="D226" s="61" t="s">
        <v>336</v>
      </c>
      <c r="E226" s="61" t="s">
        <v>122</v>
      </c>
      <c r="F226" s="15"/>
      <c r="G226" s="106">
        <f t="shared" si="29"/>
        <v>11</v>
      </c>
      <c r="H226" s="106">
        <f t="shared" si="29"/>
        <v>10</v>
      </c>
    </row>
    <row r="227" spans="1:8" ht="45">
      <c r="A227" s="100" t="s">
        <v>338</v>
      </c>
      <c r="B227" s="52"/>
      <c r="C227" s="61" t="s">
        <v>19</v>
      </c>
      <c r="D227" s="61" t="s">
        <v>336</v>
      </c>
      <c r="E227" s="61" t="s">
        <v>339</v>
      </c>
      <c r="F227" s="15"/>
      <c r="G227" s="106">
        <f t="shared" si="29"/>
        <v>11</v>
      </c>
      <c r="H227" s="106">
        <f t="shared" si="29"/>
        <v>10</v>
      </c>
    </row>
    <row r="228" spans="1:8" ht="30">
      <c r="A228" s="94" t="s">
        <v>81</v>
      </c>
      <c r="B228" s="52"/>
      <c r="C228" s="13" t="s">
        <v>19</v>
      </c>
      <c r="D228" s="13" t="s">
        <v>336</v>
      </c>
      <c r="E228" s="16" t="s">
        <v>339</v>
      </c>
      <c r="F228" s="10" t="s">
        <v>78</v>
      </c>
      <c r="G228" s="97">
        <v>11</v>
      </c>
      <c r="H228" s="97">
        <v>10</v>
      </c>
    </row>
    <row r="229" spans="1:8" ht="15">
      <c r="A229" s="119" t="s">
        <v>40</v>
      </c>
      <c r="B229" s="161"/>
      <c r="C229" s="27" t="s">
        <v>41</v>
      </c>
      <c r="D229" s="9"/>
      <c r="E229" s="19"/>
      <c r="F229" s="19"/>
      <c r="G229" s="106">
        <f>SUM(G230,G238)</f>
        <v>4160</v>
      </c>
      <c r="H229" s="106">
        <f>SUM(H230,H238)</f>
        <v>3942</v>
      </c>
    </row>
    <row r="230" spans="1:8" ht="15">
      <c r="A230" s="125" t="s">
        <v>48</v>
      </c>
      <c r="B230" s="161"/>
      <c r="C230" s="8" t="s">
        <v>41</v>
      </c>
      <c r="D230" s="8" t="s">
        <v>25</v>
      </c>
      <c r="E230" s="19"/>
      <c r="F230" s="19"/>
      <c r="G230" s="106">
        <f t="shared" ref="G230:H236" si="30">SUM(G231)</f>
        <v>1318</v>
      </c>
      <c r="H230" s="106">
        <f t="shared" si="30"/>
        <v>1311</v>
      </c>
    </row>
    <row r="231" spans="1:8" ht="60">
      <c r="A231" s="120" t="s">
        <v>303</v>
      </c>
      <c r="B231" s="161"/>
      <c r="C231" s="15" t="s">
        <v>41</v>
      </c>
      <c r="D231" s="15" t="s">
        <v>25</v>
      </c>
      <c r="E231" s="15" t="s">
        <v>134</v>
      </c>
      <c r="F231" s="13"/>
      <c r="G231" s="106">
        <f t="shared" si="30"/>
        <v>1318</v>
      </c>
      <c r="H231" s="106">
        <f t="shared" si="30"/>
        <v>1311</v>
      </c>
    </row>
    <row r="232" spans="1:8" ht="45">
      <c r="A232" s="120" t="s">
        <v>132</v>
      </c>
      <c r="B232" s="161"/>
      <c r="C232" s="13" t="s">
        <v>41</v>
      </c>
      <c r="D232" s="13" t="s">
        <v>25</v>
      </c>
      <c r="E232" s="15" t="s">
        <v>135</v>
      </c>
      <c r="F232" s="13"/>
      <c r="G232" s="106">
        <f t="shared" si="30"/>
        <v>1318</v>
      </c>
      <c r="H232" s="106">
        <f t="shared" si="30"/>
        <v>1311</v>
      </c>
    </row>
    <row r="233" spans="1:8" ht="30">
      <c r="A233" s="120" t="s">
        <v>133</v>
      </c>
      <c r="B233" s="161"/>
      <c r="C233" s="9" t="s">
        <v>41</v>
      </c>
      <c r="D233" s="9" t="s">
        <v>25</v>
      </c>
      <c r="E233" s="15" t="s">
        <v>137</v>
      </c>
      <c r="F233" s="13"/>
      <c r="G233" s="106">
        <f>SUM(G234,G236)</f>
        <v>1318</v>
      </c>
      <c r="H233" s="106">
        <f>SUM(H234,H236)</f>
        <v>1311</v>
      </c>
    </row>
    <row r="234" spans="1:8" ht="45">
      <c r="A234" s="100" t="s">
        <v>333</v>
      </c>
      <c r="B234" s="183"/>
      <c r="C234" s="13" t="s">
        <v>41</v>
      </c>
      <c r="D234" s="13" t="s">
        <v>25</v>
      </c>
      <c r="E234" s="15" t="s">
        <v>334</v>
      </c>
      <c r="F234" s="13"/>
      <c r="G234" s="106">
        <f>SUM(G235)</f>
        <v>596</v>
      </c>
      <c r="H234" s="106">
        <f>SUM(H235)</f>
        <v>589</v>
      </c>
    </row>
    <row r="235" spans="1:8" ht="30">
      <c r="A235" s="94" t="s">
        <v>26</v>
      </c>
      <c r="B235" s="183"/>
      <c r="C235" s="10" t="s">
        <v>41</v>
      </c>
      <c r="D235" s="10" t="s">
        <v>25</v>
      </c>
      <c r="E235" s="13" t="s">
        <v>334</v>
      </c>
      <c r="F235" s="13" t="s">
        <v>79</v>
      </c>
      <c r="G235" s="97">
        <v>596</v>
      </c>
      <c r="H235" s="97">
        <v>589</v>
      </c>
    </row>
    <row r="236" spans="1:8" ht="60">
      <c r="A236" s="100" t="s">
        <v>136</v>
      </c>
      <c r="B236" s="161"/>
      <c r="C236" s="13" t="s">
        <v>41</v>
      </c>
      <c r="D236" s="13" t="s">
        <v>25</v>
      </c>
      <c r="E236" s="15" t="s">
        <v>139</v>
      </c>
      <c r="F236" s="13"/>
      <c r="G236" s="106">
        <f t="shared" si="30"/>
        <v>722</v>
      </c>
      <c r="H236" s="106">
        <f t="shared" si="30"/>
        <v>722</v>
      </c>
    </row>
    <row r="237" spans="1:8" ht="30">
      <c r="A237" s="94" t="s">
        <v>26</v>
      </c>
      <c r="B237" s="161"/>
      <c r="C237" s="10" t="s">
        <v>41</v>
      </c>
      <c r="D237" s="10" t="s">
        <v>25</v>
      </c>
      <c r="E237" s="13" t="s">
        <v>139</v>
      </c>
      <c r="F237" s="13" t="s">
        <v>79</v>
      </c>
      <c r="G237" s="97">
        <v>722</v>
      </c>
      <c r="H237" s="97">
        <v>722</v>
      </c>
    </row>
    <row r="238" spans="1:8" ht="15">
      <c r="A238" s="95" t="s">
        <v>43</v>
      </c>
      <c r="B238" s="163"/>
      <c r="C238" s="18" t="s">
        <v>41</v>
      </c>
      <c r="D238" s="18" t="s">
        <v>15</v>
      </c>
      <c r="E238" s="18"/>
      <c r="F238" s="18"/>
      <c r="G238" s="106">
        <f>SUM(G239,G246)</f>
        <v>2842</v>
      </c>
      <c r="H238" s="106">
        <f>SUM(H239,H246)</f>
        <v>2631</v>
      </c>
    </row>
    <row r="239" spans="1:8" ht="45">
      <c r="A239" s="127" t="s">
        <v>301</v>
      </c>
      <c r="B239" s="163"/>
      <c r="C239" s="15" t="s">
        <v>41</v>
      </c>
      <c r="D239" s="15" t="s">
        <v>15</v>
      </c>
      <c r="E239" s="15" t="s">
        <v>142</v>
      </c>
      <c r="F239" s="13"/>
      <c r="G239" s="126">
        <f t="shared" ref="G239:H242" si="31">SUM(G240)</f>
        <v>837</v>
      </c>
      <c r="H239" s="126">
        <f t="shared" si="31"/>
        <v>403</v>
      </c>
    </row>
    <row r="240" spans="1:8" ht="30">
      <c r="A240" s="100" t="s">
        <v>140</v>
      </c>
      <c r="B240" s="163"/>
      <c r="C240" s="15" t="s">
        <v>41</v>
      </c>
      <c r="D240" s="15" t="s">
        <v>15</v>
      </c>
      <c r="E240" s="15" t="s">
        <v>143</v>
      </c>
      <c r="F240" s="13"/>
      <c r="G240" s="126">
        <f t="shared" si="31"/>
        <v>837</v>
      </c>
      <c r="H240" s="126">
        <f t="shared" si="31"/>
        <v>403</v>
      </c>
    </row>
    <row r="241" spans="1:8" ht="30">
      <c r="A241" s="96" t="s">
        <v>141</v>
      </c>
      <c r="B241" s="163"/>
      <c r="C241" s="9" t="s">
        <v>41</v>
      </c>
      <c r="D241" s="9" t="s">
        <v>15</v>
      </c>
      <c r="E241" s="15" t="s">
        <v>144</v>
      </c>
      <c r="F241" s="18"/>
      <c r="G241" s="106">
        <f>SUM(G242,G244)</f>
        <v>837</v>
      </c>
      <c r="H241" s="106">
        <f>SUM(H242,H244)</f>
        <v>403</v>
      </c>
    </row>
    <row r="242" spans="1:8" ht="75">
      <c r="A242" s="100" t="s">
        <v>247</v>
      </c>
      <c r="B242" s="163"/>
      <c r="C242" s="9" t="s">
        <v>41</v>
      </c>
      <c r="D242" s="9" t="s">
        <v>15</v>
      </c>
      <c r="E242" s="15" t="s">
        <v>145</v>
      </c>
      <c r="F242" s="13"/>
      <c r="G242" s="106">
        <f t="shared" si="31"/>
        <v>130</v>
      </c>
      <c r="H242" s="106">
        <f t="shared" si="31"/>
        <v>100</v>
      </c>
    </row>
    <row r="243" spans="1:8" ht="30">
      <c r="A243" s="94" t="s">
        <v>26</v>
      </c>
      <c r="B243" s="163"/>
      <c r="C243" s="13" t="s">
        <v>41</v>
      </c>
      <c r="D243" s="13" t="s">
        <v>15</v>
      </c>
      <c r="E243" s="13" t="s">
        <v>145</v>
      </c>
      <c r="F243" s="13" t="s">
        <v>79</v>
      </c>
      <c r="G243" s="130">
        <v>130</v>
      </c>
      <c r="H243" s="130">
        <v>100</v>
      </c>
    </row>
    <row r="244" spans="1:8" ht="60">
      <c r="A244" s="100" t="s">
        <v>248</v>
      </c>
      <c r="B244" s="183"/>
      <c r="C244" s="9" t="s">
        <v>41</v>
      </c>
      <c r="D244" s="9" t="s">
        <v>15</v>
      </c>
      <c r="E244" s="15" t="s">
        <v>280</v>
      </c>
      <c r="F244" s="13"/>
      <c r="G244" s="106">
        <f>SUM(G245)</f>
        <v>707</v>
      </c>
      <c r="H244" s="106">
        <f>SUM(H245)</f>
        <v>303</v>
      </c>
    </row>
    <row r="245" spans="1:8" ht="30">
      <c r="A245" s="94" t="s">
        <v>26</v>
      </c>
      <c r="B245" s="183"/>
      <c r="C245" s="13" t="s">
        <v>41</v>
      </c>
      <c r="D245" s="13" t="s">
        <v>15</v>
      </c>
      <c r="E245" s="13" t="s">
        <v>280</v>
      </c>
      <c r="F245" s="13" t="s">
        <v>79</v>
      </c>
      <c r="G245" s="130">
        <v>707</v>
      </c>
      <c r="H245" s="130">
        <v>303</v>
      </c>
    </row>
    <row r="246" spans="1:8" ht="60">
      <c r="A246" s="120" t="s">
        <v>303</v>
      </c>
      <c r="B246" s="183"/>
      <c r="C246" s="15" t="s">
        <v>41</v>
      </c>
      <c r="D246" s="15" t="s">
        <v>15</v>
      </c>
      <c r="E246" s="15" t="s">
        <v>123</v>
      </c>
      <c r="F246" s="13"/>
      <c r="G246" s="194">
        <f t="shared" ref="G246:H249" si="32">SUM(G247)</f>
        <v>2005</v>
      </c>
      <c r="H246" s="194">
        <f t="shared" si="32"/>
        <v>2228</v>
      </c>
    </row>
    <row r="247" spans="1:8" ht="30">
      <c r="A247" s="100" t="s">
        <v>271</v>
      </c>
      <c r="B247" s="183"/>
      <c r="C247" s="15" t="s">
        <v>41</v>
      </c>
      <c r="D247" s="15" t="s">
        <v>15</v>
      </c>
      <c r="E247" s="15" t="s">
        <v>272</v>
      </c>
      <c r="F247" s="13"/>
      <c r="G247" s="194">
        <f t="shared" si="32"/>
        <v>2005</v>
      </c>
      <c r="H247" s="194">
        <f t="shared" si="32"/>
        <v>2228</v>
      </c>
    </row>
    <row r="248" spans="1:8" ht="15">
      <c r="A248" s="116" t="s">
        <v>273</v>
      </c>
      <c r="B248" s="183"/>
      <c r="C248" s="15" t="s">
        <v>41</v>
      </c>
      <c r="D248" s="15" t="s">
        <v>15</v>
      </c>
      <c r="E248" s="15" t="s">
        <v>274</v>
      </c>
      <c r="F248" s="13"/>
      <c r="G248" s="194">
        <f t="shared" si="32"/>
        <v>2005</v>
      </c>
      <c r="H248" s="194">
        <f t="shared" si="32"/>
        <v>2228</v>
      </c>
    </row>
    <row r="249" spans="1:8" ht="30">
      <c r="A249" s="100" t="s">
        <v>281</v>
      </c>
      <c r="B249" s="183"/>
      <c r="C249" s="15" t="s">
        <v>41</v>
      </c>
      <c r="D249" s="15" t="s">
        <v>15</v>
      </c>
      <c r="E249" s="15" t="s">
        <v>275</v>
      </c>
      <c r="F249" s="13"/>
      <c r="G249" s="194">
        <f t="shared" si="32"/>
        <v>2005</v>
      </c>
      <c r="H249" s="194">
        <f t="shared" si="32"/>
        <v>2228</v>
      </c>
    </row>
    <row r="250" spans="1:8" ht="30">
      <c r="A250" s="94" t="s">
        <v>26</v>
      </c>
      <c r="B250" s="183"/>
      <c r="C250" s="13" t="s">
        <v>41</v>
      </c>
      <c r="D250" s="13" t="s">
        <v>15</v>
      </c>
      <c r="E250" s="13" t="s">
        <v>275</v>
      </c>
      <c r="F250" s="13" t="s">
        <v>79</v>
      </c>
      <c r="G250" s="130">
        <v>2005</v>
      </c>
      <c r="H250" s="130">
        <v>2228</v>
      </c>
    </row>
    <row r="251" spans="1:8" ht="14.25">
      <c r="A251" s="119" t="s">
        <v>21</v>
      </c>
      <c r="B251" s="51"/>
      <c r="C251" s="27" t="s">
        <v>22</v>
      </c>
      <c r="D251" s="27"/>
      <c r="E251" s="26"/>
      <c r="F251" s="26"/>
      <c r="G251" s="114">
        <f>SUM(G252,G269,G300,G311)</f>
        <v>94304.9</v>
      </c>
      <c r="H251" s="114">
        <f>SUM(H252,H269,H300,H311)</f>
        <v>90565.700000000012</v>
      </c>
    </row>
    <row r="252" spans="1:8" ht="15">
      <c r="A252" s="95" t="s">
        <v>23</v>
      </c>
      <c r="B252" s="51"/>
      <c r="C252" s="8" t="s">
        <v>22</v>
      </c>
      <c r="D252" s="8" t="s">
        <v>13</v>
      </c>
      <c r="E252" s="18"/>
      <c r="F252" s="18"/>
      <c r="G252" s="114">
        <f>SUM(G253,G264)</f>
        <v>21308</v>
      </c>
      <c r="H252" s="114">
        <f>SUM(H253,H264)</f>
        <v>20584.900000000001</v>
      </c>
    </row>
    <row r="253" spans="1:8" ht="45">
      <c r="A253" s="116" t="s">
        <v>305</v>
      </c>
      <c r="B253" s="51"/>
      <c r="C253" s="15" t="s">
        <v>22</v>
      </c>
      <c r="D253" s="15" t="s">
        <v>13</v>
      </c>
      <c r="E253" s="15" t="s">
        <v>120</v>
      </c>
      <c r="F253" s="15"/>
      <c r="G253" s="106">
        <f t="shared" ref="G253:H254" si="33">SUM(G254)</f>
        <v>21258</v>
      </c>
      <c r="H253" s="106">
        <f t="shared" si="33"/>
        <v>20534.900000000001</v>
      </c>
    </row>
    <row r="254" spans="1:8" ht="30">
      <c r="A254" s="100" t="s">
        <v>146</v>
      </c>
      <c r="B254" s="51"/>
      <c r="C254" s="10" t="s">
        <v>22</v>
      </c>
      <c r="D254" s="10" t="s">
        <v>13</v>
      </c>
      <c r="E254" s="15" t="s">
        <v>149</v>
      </c>
      <c r="F254" s="13"/>
      <c r="G254" s="114">
        <f t="shared" si="33"/>
        <v>21258</v>
      </c>
      <c r="H254" s="114">
        <f t="shared" si="33"/>
        <v>20534.900000000001</v>
      </c>
    </row>
    <row r="255" spans="1:8" ht="15">
      <c r="A255" s="116" t="s">
        <v>147</v>
      </c>
      <c r="B255" s="51"/>
      <c r="C255" s="9" t="s">
        <v>22</v>
      </c>
      <c r="D255" s="9" t="s">
        <v>13</v>
      </c>
      <c r="E255" s="15" t="s">
        <v>150</v>
      </c>
      <c r="F255" s="15"/>
      <c r="G255" s="114">
        <f>SUM(G256,G258,G260,G262)</f>
        <v>21258</v>
      </c>
      <c r="H255" s="114">
        <f>SUM(H256,H258,H260,H262)</f>
        <v>20534.900000000001</v>
      </c>
    </row>
    <row r="256" spans="1:8" ht="30">
      <c r="A256" s="100" t="s">
        <v>148</v>
      </c>
      <c r="B256" s="51"/>
      <c r="C256" s="9" t="s">
        <v>22</v>
      </c>
      <c r="D256" s="9" t="s">
        <v>13</v>
      </c>
      <c r="E256" s="15" t="s">
        <v>151</v>
      </c>
      <c r="F256" s="13"/>
      <c r="G256" s="114">
        <f>SUM(G257)</f>
        <v>8056</v>
      </c>
      <c r="H256" s="114">
        <f>SUM(H257)</f>
        <v>7332.9</v>
      </c>
    </row>
    <row r="257" spans="1:8" ht="30">
      <c r="A257" s="94" t="s">
        <v>81</v>
      </c>
      <c r="B257" s="51"/>
      <c r="C257" s="10" t="s">
        <v>22</v>
      </c>
      <c r="D257" s="10" t="s">
        <v>13</v>
      </c>
      <c r="E257" s="13" t="s">
        <v>151</v>
      </c>
      <c r="F257" s="13" t="s">
        <v>78</v>
      </c>
      <c r="G257" s="113">
        <v>8056</v>
      </c>
      <c r="H257" s="113">
        <v>7332.9</v>
      </c>
    </row>
    <row r="258" spans="1:8" ht="90">
      <c r="A258" s="116" t="s">
        <v>152</v>
      </c>
      <c r="B258" s="51"/>
      <c r="C258" s="9" t="s">
        <v>22</v>
      </c>
      <c r="D258" s="9" t="s">
        <v>13</v>
      </c>
      <c r="E258" s="15" t="s">
        <v>153</v>
      </c>
      <c r="F258" s="15"/>
      <c r="G258" s="114">
        <f>SUM(G259)</f>
        <v>46</v>
      </c>
      <c r="H258" s="114">
        <f>SUM(H259)</f>
        <v>46</v>
      </c>
    </row>
    <row r="259" spans="1:8" ht="30">
      <c r="A259" s="94" t="s">
        <v>81</v>
      </c>
      <c r="B259" s="51"/>
      <c r="C259" s="10" t="s">
        <v>22</v>
      </c>
      <c r="D259" s="10" t="s">
        <v>13</v>
      </c>
      <c r="E259" s="13" t="s">
        <v>153</v>
      </c>
      <c r="F259" s="13" t="s">
        <v>78</v>
      </c>
      <c r="G259" s="113">
        <v>46</v>
      </c>
      <c r="H259" s="113">
        <v>46</v>
      </c>
    </row>
    <row r="260" spans="1:8" ht="90">
      <c r="A260" s="116" t="s">
        <v>224</v>
      </c>
      <c r="B260" s="51"/>
      <c r="C260" s="9" t="s">
        <v>22</v>
      </c>
      <c r="D260" s="9" t="s">
        <v>13</v>
      </c>
      <c r="E260" s="15" t="s">
        <v>154</v>
      </c>
      <c r="F260" s="13"/>
      <c r="G260" s="114">
        <f>SUM(G261)</f>
        <v>12922</v>
      </c>
      <c r="H260" s="114">
        <f>SUM(H261)</f>
        <v>12922</v>
      </c>
    </row>
    <row r="261" spans="1:8" ht="30">
      <c r="A261" s="94" t="s">
        <v>81</v>
      </c>
      <c r="B261" s="53"/>
      <c r="C261" s="10" t="s">
        <v>22</v>
      </c>
      <c r="D261" s="10" t="s">
        <v>13</v>
      </c>
      <c r="E261" s="13" t="s">
        <v>154</v>
      </c>
      <c r="F261" s="13" t="s">
        <v>78</v>
      </c>
      <c r="G261" s="113">
        <v>12922</v>
      </c>
      <c r="H261" s="113">
        <v>12922</v>
      </c>
    </row>
    <row r="262" spans="1:8" ht="30">
      <c r="A262" s="100" t="s">
        <v>155</v>
      </c>
      <c r="B262" s="51"/>
      <c r="C262" s="9" t="s">
        <v>22</v>
      </c>
      <c r="D262" s="9" t="s">
        <v>13</v>
      </c>
      <c r="E262" s="15" t="s">
        <v>156</v>
      </c>
      <c r="F262" s="13"/>
      <c r="G262" s="114">
        <f>SUM(G263)</f>
        <v>234</v>
      </c>
      <c r="H262" s="114">
        <f>SUM(H263)</f>
        <v>234</v>
      </c>
    </row>
    <row r="263" spans="1:8" ht="30">
      <c r="A263" s="94" t="s">
        <v>81</v>
      </c>
      <c r="B263" s="51"/>
      <c r="C263" s="10" t="s">
        <v>22</v>
      </c>
      <c r="D263" s="10" t="s">
        <v>13</v>
      </c>
      <c r="E263" s="13" t="s">
        <v>156</v>
      </c>
      <c r="F263" s="13" t="s">
        <v>78</v>
      </c>
      <c r="G263" s="113">
        <v>234</v>
      </c>
      <c r="H263" s="113">
        <v>234</v>
      </c>
    </row>
    <row r="264" spans="1:8" ht="45">
      <c r="A264" s="116" t="s">
        <v>306</v>
      </c>
      <c r="B264" s="51"/>
      <c r="C264" s="9" t="s">
        <v>22</v>
      </c>
      <c r="D264" s="9" t="s">
        <v>13</v>
      </c>
      <c r="E264" s="15" t="s">
        <v>170</v>
      </c>
      <c r="F264" s="15"/>
      <c r="G264" s="114">
        <f t="shared" ref="G264:H267" si="34">SUM(G265)</f>
        <v>50</v>
      </c>
      <c r="H264" s="114">
        <f t="shared" si="34"/>
        <v>50</v>
      </c>
    </row>
    <row r="265" spans="1:8" ht="45">
      <c r="A265" s="116" t="s">
        <v>167</v>
      </c>
      <c r="B265" s="51"/>
      <c r="C265" s="9" t="s">
        <v>22</v>
      </c>
      <c r="D265" s="9" t="s">
        <v>13</v>
      </c>
      <c r="E265" s="15" t="s">
        <v>171</v>
      </c>
      <c r="F265" s="15"/>
      <c r="G265" s="114">
        <f t="shared" si="34"/>
        <v>50</v>
      </c>
      <c r="H265" s="114">
        <f t="shared" si="34"/>
        <v>50</v>
      </c>
    </row>
    <row r="266" spans="1:8" ht="30">
      <c r="A266" s="116" t="s">
        <v>187</v>
      </c>
      <c r="B266" s="51"/>
      <c r="C266" s="9" t="s">
        <v>22</v>
      </c>
      <c r="D266" s="9" t="s">
        <v>13</v>
      </c>
      <c r="E266" s="15" t="s">
        <v>189</v>
      </c>
      <c r="F266" s="15"/>
      <c r="G266" s="114">
        <f t="shared" si="34"/>
        <v>50</v>
      </c>
      <c r="H266" s="114">
        <f t="shared" si="34"/>
        <v>50</v>
      </c>
    </row>
    <row r="267" spans="1:8" ht="60">
      <c r="A267" s="116" t="s">
        <v>225</v>
      </c>
      <c r="B267" s="51"/>
      <c r="C267" s="9" t="s">
        <v>22</v>
      </c>
      <c r="D267" s="9" t="s">
        <v>13</v>
      </c>
      <c r="E267" s="15" t="s">
        <v>221</v>
      </c>
      <c r="F267" s="15"/>
      <c r="G267" s="114">
        <f t="shared" si="34"/>
        <v>50</v>
      </c>
      <c r="H267" s="114">
        <f t="shared" si="34"/>
        <v>50</v>
      </c>
    </row>
    <row r="268" spans="1:8" ht="30">
      <c r="A268" s="94" t="s">
        <v>81</v>
      </c>
      <c r="B268" s="51"/>
      <c r="C268" s="10" t="s">
        <v>22</v>
      </c>
      <c r="D268" s="10" t="s">
        <v>13</v>
      </c>
      <c r="E268" s="13" t="s">
        <v>221</v>
      </c>
      <c r="F268" s="13" t="s">
        <v>78</v>
      </c>
      <c r="G268" s="113">
        <v>50</v>
      </c>
      <c r="H268" s="113">
        <v>50</v>
      </c>
    </row>
    <row r="269" spans="1:8" ht="15">
      <c r="A269" s="95" t="s">
        <v>24</v>
      </c>
      <c r="B269" s="51"/>
      <c r="C269" s="17" t="s">
        <v>22</v>
      </c>
      <c r="D269" s="17" t="s">
        <v>25</v>
      </c>
      <c r="E269" s="17"/>
      <c r="F269" s="17"/>
      <c r="G269" s="114">
        <f>SUM(G270,G292,G289)</f>
        <v>57921.9</v>
      </c>
      <c r="H269" s="114">
        <f>SUM(H270,H292,H289)</f>
        <v>55471.199999999997</v>
      </c>
    </row>
    <row r="270" spans="1:8" ht="45">
      <c r="A270" s="116" t="s">
        <v>305</v>
      </c>
      <c r="B270" s="51"/>
      <c r="C270" s="9" t="s">
        <v>22</v>
      </c>
      <c r="D270" s="9" t="s">
        <v>25</v>
      </c>
      <c r="E270" s="15" t="s">
        <v>120</v>
      </c>
      <c r="F270" s="15"/>
      <c r="G270" s="114">
        <f>SUM(G271)</f>
        <v>56376.800000000003</v>
      </c>
      <c r="H270" s="114">
        <f>SUM(H271)</f>
        <v>54936.2</v>
      </c>
    </row>
    <row r="271" spans="1:8" ht="30">
      <c r="A271" s="100" t="s">
        <v>146</v>
      </c>
      <c r="B271" s="51"/>
      <c r="C271" s="9" t="s">
        <v>22</v>
      </c>
      <c r="D271" s="9" t="s">
        <v>25</v>
      </c>
      <c r="E271" s="15" t="s">
        <v>149</v>
      </c>
      <c r="F271" s="15"/>
      <c r="G271" s="114">
        <f>SUM(G272)</f>
        <v>56376.800000000003</v>
      </c>
      <c r="H271" s="114">
        <f>SUM(H272)</f>
        <v>54936.2</v>
      </c>
    </row>
    <row r="272" spans="1:8" ht="15">
      <c r="A272" s="116" t="s">
        <v>157</v>
      </c>
      <c r="B272" s="51"/>
      <c r="C272" s="9" t="s">
        <v>22</v>
      </c>
      <c r="D272" s="9" t="s">
        <v>25</v>
      </c>
      <c r="E272" s="15" t="s">
        <v>158</v>
      </c>
      <c r="F272" s="15"/>
      <c r="G272" s="114">
        <f>SUM(G273,G275,G277,G279,G281,G283,G285,G287)</f>
        <v>56376.800000000003</v>
      </c>
      <c r="H272" s="114">
        <f>SUM(H273,H275,H277,H279,H281,H283,H285,H287)</f>
        <v>54936.2</v>
      </c>
    </row>
    <row r="273" spans="1:8" ht="30">
      <c r="A273" s="116" t="s">
        <v>148</v>
      </c>
      <c r="B273" s="51"/>
      <c r="C273" s="9" t="s">
        <v>22</v>
      </c>
      <c r="D273" s="9" t="s">
        <v>25</v>
      </c>
      <c r="E273" s="15" t="s">
        <v>159</v>
      </c>
      <c r="F273" s="15"/>
      <c r="G273" s="114">
        <f>SUM(G274)</f>
        <v>9688</v>
      </c>
      <c r="H273" s="114">
        <f>SUM(H274)</f>
        <v>8826.6</v>
      </c>
    </row>
    <row r="274" spans="1:8" ht="30">
      <c r="A274" s="94" t="s">
        <v>81</v>
      </c>
      <c r="B274" s="51"/>
      <c r="C274" s="10" t="s">
        <v>22</v>
      </c>
      <c r="D274" s="10" t="s">
        <v>25</v>
      </c>
      <c r="E274" s="13" t="s">
        <v>159</v>
      </c>
      <c r="F274" s="13" t="s">
        <v>78</v>
      </c>
      <c r="G274" s="113">
        <v>9688</v>
      </c>
      <c r="H274" s="113">
        <v>8826.6</v>
      </c>
    </row>
    <row r="275" spans="1:8" ht="30">
      <c r="A275" s="100" t="s">
        <v>297</v>
      </c>
      <c r="B275" s="51"/>
      <c r="C275" s="9" t="s">
        <v>22</v>
      </c>
      <c r="D275" s="9" t="s">
        <v>25</v>
      </c>
      <c r="E275" s="15" t="s">
        <v>298</v>
      </c>
      <c r="F275" s="15"/>
      <c r="G275" s="114">
        <f>SUM(G276)</f>
        <v>284</v>
      </c>
      <c r="H275" s="114">
        <f>SUM(H276)</f>
        <v>271.60000000000002</v>
      </c>
    </row>
    <row r="276" spans="1:8" ht="30">
      <c r="A276" s="94" t="s">
        <v>111</v>
      </c>
      <c r="B276" s="51"/>
      <c r="C276" s="10" t="s">
        <v>22</v>
      </c>
      <c r="D276" s="10" t="s">
        <v>25</v>
      </c>
      <c r="E276" s="13" t="s">
        <v>298</v>
      </c>
      <c r="F276" s="13" t="s">
        <v>74</v>
      </c>
      <c r="G276" s="113">
        <v>284</v>
      </c>
      <c r="H276" s="113">
        <v>271.60000000000002</v>
      </c>
    </row>
    <row r="277" spans="1:8" ht="45">
      <c r="A277" s="100" t="s">
        <v>340</v>
      </c>
      <c r="B277" s="51"/>
      <c r="C277" s="9" t="s">
        <v>22</v>
      </c>
      <c r="D277" s="9" t="s">
        <v>25</v>
      </c>
      <c r="E277" s="9" t="s">
        <v>341</v>
      </c>
      <c r="F277" s="13"/>
      <c r="G277" s="114">
        <f>SUM(G278)</f>
        <v>641.79999999999995</v>
      </c>
      <c r="H277" s="114">
        <f>SUM(H278)</f>
        <v>0</v>
      </c>
    </row>
    <row r="278" spans="1:8" ht="30">
      <c r="A278" s="94" t="s">
        <v>81</v>
      </c>
      <c r="B278" s="51"/>
      <c r="C278" s="10" t="s">
        <v>22</v>
      </c>
      <c r="D278" s="10" t="s">
        <v>25</v>
      </c>
      <c r="E278" s="10" t="s">
        <v>341</v>
      </c>
      <c r="F278" s="13" t="s">
        <v>78</v>
      </c>
      <c r="G278" s="113">
        <v>641.79999999999995</v>
      </c>
      <c r="H278" s="113"/>
    </row>
    <row r="279" spans="1:8" ht="30">
      <c r="A279" s="116" t="s">
        <v>282</v>
      </c>
      <c r="B279" s="51"/>
      <c r="C279" s="9" t="s">
        <v>22</v>
      </c>
      <c r="D279" s="9" t="s">
        <v>25</v>
      </c>
      <c r="E279" s="9" t="s">
        <v>160</v>
      </c>
      <c r="F279" s="9"/>
      <c r="G279" s="114">
        <f>SUM(G280)</f>
        <v>1038</v>
      </c>
      <c r="H279" s="114">
        <f>SUM(H280)</f>
        <v>1038</v>
      </c>
    </row>
    <row r="280" spans="1:8" ht="30">
      <c r="A280" s="94" t="s">
        <v>81</v>
      </c>
      <c r="B280" s="51"/>
      <c r="C280" s="10" t="s">
        <v>22</v>
      </c>
      <c r="D280" s="10" t="s">
        <v>25</v>
      </c>
      <c r="E280" s="10" t="s">
        <v>160</v>
      </c>
      <c r="F280" s="13" t="s">
        <v>78</v>
      </c>
      <c r="G280" s="113">
        <v>1038</v>
      </c>
      <c r="H280" s="113">
        <v>1038</v>
      </c>
    </row>
    <row r="281" spans="1:8" ht="90">
      <c r="A281" s="116" t="s">
        <v>224</v>
      </c>
      <c r="B281" s="51"/>
      <c r="C281" s="9" t="s">
        <v>22</v>
      </c>
      <c r="D281" s="9" t="s">
        <v>25</v>
      </c>
      <c r="E281" s="15" t="s">
        <v>161</v>
      </c>
      <c r="F281" s="15"/>
      <c r="G281" s="114">
        <f>SUM(G282)</f>
        <v>37739</v>
      </c>
      <c r="H281" s="114">
        <f>SUM(H282)</f>
        <v>37739</v>
      </c>
    </row>
    <row r="282" spans="1:8" ht="30">
      <c r="A282" s="94" t="s">
        <v>81</v>
      </c>
      <c r="B282" s="51"/>
      <c r="C282" s="10" t="s">
        <v>22</v>
      </c>
      <c r="D282" s="10" t="s">
        <v>25</v>
      </c>
      <c r="E282" s="13" t="s">
        <v>161</v>
      </c>
      <c r="F282" s="13" t="s">
        <v>78</v>
      </c>
      <c r="G282" s="113">
        <v>37739</v>
      </c>
      <c r="H282" s="113">
        <v>37739</v>
      </c>
    </row>
    <row r="283" spans="1:8" ht="45">
      <c r="A283" s="116" t="s">
        <v>162</v>
      </c>
      <c r="B283" s="51"/>
      <c r="C283" s="9" t="s">
        <v>22</v>
      </c>
      <c r="D283" s="9" t="s">
        <v>25</v>
      </c>
      <c r="E283" s="15" t="s">
        <v>163</v>
      </c>
      <c r="F283" s="15"/>
      <c r="G283" s="114">
        <f>SUM(G284)</f>
        <v>441</v>
      </c>
      <c r="H283" s="114">
        <f>SUM(H284)</f>
        <v>441</v>
      </c>
    </row>
    <row r="284" spans="1:8" ht="30">
      <c r="A284" s="94" t="s">
        <v>81</v>
      </c>
      <c r="B284" s="51"/>
      <c r="C284" s="10" t="s">
        <v>22</v>
      </c>
      <c r="D284" s="10" t="s">
        <v>25</v>
      </c>
      <c r="E284" s="13" t="s">
        <v>163</v>
      </c>
      <c r="F284" s="13" t="s">
        <v>78</v>
      </c>
      <c r="G284" s="113">
        <v>441</v>
      </c>
      <c r="H284" s="113">
        <v>441</v>
      </c>
    </row>
    <row r="285" spans="1:8" ht="45">
      <c r="A285" s="100" t="s">
        <v>320</v>
      </c>
      <c r="B285" s="51"/>
      <c r="C285" s="9" t="s">
        <v>22</v>
      </c>
      <c r="D285" s="9" t="s">
        <v>25</v>
      </c>
      <c r="E285" s="9" t="s">
        <v>321</v>
      </c>
      <c r="F285" s="13"/>
      <c r="G285" s="114">
        <f>SUM(G286)</f>
        <v>2561</v>
      </c>
      <c r="H285" s="114">
        <f>SUM(H286)</f>
        <v>2636</v>
      </c>
    </row>
    <row r="286" spans="1:8" ht="30">
      <c r="A286" s="94" t="s">
        <v>81</v>
      </c>
      <c r="B286" s="51"/>
      <c r="C286" s="10" t="s">
        <v>22</v>
      </c>
      <c r="D286" s="10" t="s">
        <v>25</v>
      </c>
      <c r="E286" s="10" t="s">
        <v>321</v>
      </c>
      <c r="F286" s="13" t="s">
        <v>78</v>
      </c>
      <c r="G286" s="205">
        <v>2561</v>
      </c>
      <c r="H286" s="205">
        <v>2636</v>
      </c>
    </row>
    <row r="287" spans="1:8" ht="45">
      <c r="A287" s="116" t="s">
        <v>322</v>
      </c>
      <c r="B287" s="51"/>
      <c r="C287" s="9" t="s">
        <v>22</v>
      </c>
      <c r="D287" s="9" t="s">
        <v>25</v>
      </c>
      <c r="E287" s="15" t="s">
        <v>323</v>
      </c>
      <c r="F287" s="15"/>
      <c r="G287" s="114">
        <f>SUM(G288)</f>
        <v>3984</v>
      </c>
      <c r="H287" s="114">
        <f>SUM(H288)</f>
        <v>3984</v>
      </c>
    </row>
    <row r="288" spans="1:8" ht="30">
      <c r="A288" s="94" t="s">
        <v>81</v>
      </c>
      <c r="B288" s="51"/>
      <c r="C288" s="10" t="s">
        <v>22</v>
      </c>
      <c r="D288" s="10" t="s">
        <v>25</v>
      </c>
      <c r="E288" s="13" t="s">
        <v>323</v>
      </c>
      <c r="F288" s="13" t="s">
        <v>78</v>
      </c>
      <c r="G288" s="113">
        <v>3984</v>
      </c>
      <c r="H288" s="113">
        <v>3984</v>
      </c>
    </row>
    <row r="289" spans="1:8" ht="15">
      <c r="A289" s="100" t="s">
        <v>276</v>
      </c>
      <c r="B289" s="51"/>
      <c r="C289" s="9" t="s">
        <v>22</v>
      </c>
      <c r="D289" s="9" t="s">
        <v>25</v>
      </c>
      <c r="E289" s="15" t="s">
        <v>277</v>
      </c>
      <c r="F289" s="13"/>
      <c r="G289" s="114">
        <f>SUM(G290)</f>
        <v>1010.1</v>
      </c>
      <c r="H289" s="114">
        <f>SUM(H290)</f>
        <v>0</v>
      </c>
    </row>
    <row r="290" spans="1:8" ht="45">
      <c r="A290" s="100" t="s">
        <v>278</v>
      </c>
      <c r="B290" s="51"/>
      <c r="C290" s="9" t="s">
        <v>22</v>
      </c>
      <c r="D290" s="9" t="s">
        <v>25</v>
      </c>
      <c r="E290" s="15" t="s">
        <v>279</v>
      </c>
      <c r="F290" s="15"/>
      <c r="G290" s="114">
        <f>SUM(G291)</f>
        <v>1010.1</v>
      </c>
      <c r="H290" s="114">
        <f>SUM(H291)</f>
        <v>0</v>
      </c>
    </row>
    <row r="291" spans="1:8" ht="30">
      <c r="A291" s="94" t="s">
        <v>81</v>
      </c>
      <c r="B291" s="51"/>
      <c r="C291" s="10" t="s">
        <v>22</v>
      </c>
      <c r="D291" s="10" t="s">
        <v>25</v>
      </c>
      <c r="E291" s="13" t="s">
        <v>279</v>
      </c>
      <c r="F291" s="13" t="s">
        <v>78</v>
      </c>
      <c r="G291" s="113">
        <v>1010.1</v>
      </c>
      <c r="H291" s="113"/>
    </row>
    <row r="292" spans="1:8" ht="45">
      <c r="A292" s="116" t="s">
        <v>306</v>
      </c>
      <c r="B292" s="51"/>
      <c r="C292" s="9" t="s">
        <v>22</v>
      </c>
      <c r="D292" s="9" t="s">
        <v>25</v>
      </c>
      <c r="E292" s="15" t="s">
        <v>170</v>
      </c>
      <c r="F292" s="15"/>
      <c r="G292" s="114">
        <f>SUM(G293)</f>
        <v>535</v>
      </c>
      <c r="H292" s="114">
        <f>SUM(H293)</f>
        <v>535</v>
      </c>
    </row>
    <row r="293" spans="1:8" ht="45">
      <c r="A293" s="116" t="s">
        <v>167</v>
      </c>
      <c r="B293" s="51"/>
      <c r="C293" s="9" t="s">
        <v>22</v>
      </c>
      <c r="D293" s="9" t="s">
        <v>25</v>
      </c>
      <c r="E293" s="15" t="s">
        <v>171</v>
      </c>
      <c r="F293" s="15"/>
      <c r="G293" s="114">
        <f>SUM(G294,G297)</f>
        <v>535</v>
      </c>
      <c r="H293" s="114">
        <f>SUM(H294,H297)</f>
        <v>535</v>
      </c>
    </row>
    <row r="294" spans="1:8" ht="30">
      <c r="A294" s="116" t="s">
        <v>187</v>
      </c>
      <c r="B294" s="51"/>
      <c r="C294" s="9" t="s">
        <v>22</v>
      </c>
      <c r="D294" s="9" t="s">
        <v>25</v>
      </c>
      <c r="E294" s="15" t="s">
        <v>189</v>
      </c>
      <c r="F294" s="15"/>
      <c r="G294" s="114">
        <f>SUM(G295)</f>
        <v>50</v>
      </c>
      <c r="H294" s="114">
        <f>SUM(H295)</f>
        <v>50</v>
      </c>
    </row>
    <row r="295" spans="1:8" ht="60">
      <c r="A295" s="116" t="s">
        <v>225</v>
      </c>
      <c r="B295" s="51"/>
      <c r="C295" s="9" t="s">
        <v>22</v>
      </c>
      <c r="D295" s="9" t="s">
        <v>25</v>
      </c>
      <c r="E295" s="15" t="s">
        <v>221</v>
      </c>
      <c r="F295" s="15"/>
      <c r="G295" s="114">
        <f>SUM(G296)</f>
        <v>50</v>
      </c>
      <c r="H295" s="114">
        <f>SUM(H296)</f>
        <v>50</v>
      </c>
    </row>
    <row r="296" spans="1:8" ht="30">
      <c r="A296" s="94" t="s">
        <v>81</v>
      </c>
      <c r="B296" s="51"/>
      <c r="C296" s="10" t="s">
        <v>22</v>
      </c>
      <c r="D296" s="10" t="s">
        <v>25</v>
      </c>
      <c r="E296" s="13" t="s">
        <v>221</v>
      </c>
      <c r="F296" s="13" t="s">
        <v>78</v>
      </c>
      <c r="G296" s="113">
        <v>50</v>
      </c>
      <c r="H296" s="113">
        <v>50</v>
      </c>
    </row>
    <row r="297" spans="1:8" ht="30">
      <c r="A297" s="116" t="s">
        <v>168</v>
      </c>
      <c r="B297" s="51"/>
      <c r="C297" s="9" t="s">
        <v>22</v>
      </c>
      <c r="D297" s="9" t="s">
        <v>25</v>
      </c>
      <c r="E297" s="15" t="s">
        <v>172</v>
      </c>
      <c r="F297" s="15"/>
      <c r="G297" s="114">
        <f>SUM(G298)</f>
        <v>485</v>
      </c>
      <c r="H297" s="114">
        <f>SUM(H298)</f>
        <v>485</v>
      </c>
    </row>
    <row r="298" spans="1:8" ht="45">
      <c r="A298" s="116" t="s">
        <v>169</v>
      </c>
      <c r="B298" s="51"/>
      <c r="C298" s="9" t="s">
        <v>22</v>
      </c>
      <c r="D298" s="9" t="s">
        <v>25</v>
      </c>
      <c r="E298" s="15" t="s">
        <v>173</v>
      </c>
      <c r="F298" s="15"/>
      <c r="G298" s="114">
        <f>SUM(G299)</f>
        <v>485</v>
      </c>
      <c r="H298" s="114">
        <f>SUM(H299)</f>
        <v>485</v>
      </c>
    </row>
    <row r="299" spans="1:8" ht="30">
      <c r="A299" s="94" t="s">
        <v>81</v>
      </c>
      <c r="B299" s="51"/>
      <c r="C299" s="10" t="s">
        <v>22</v>
      </c>
      <c r="D299" s="10" t="s">
        <v>25</v>
      </c>
      <c r="E299" s="13" t="s">
        <v>173</v>
      </c>
      <c r="F299" s="13" t="s">
        <v>78</v>
      </c>
      <c r="G299" s="113">
        <v>485</v>
      </c>
      <c r="H299" s="113">
        <v>485</v>
      </c>
    </row>
    <row r="300" spans="1:8" ht="30">
      <c r="A300" s="115" t="s">
        <v>222</v>
      </c>
      <c r="B300" s="51"/>
      <c r="C300" s="8" t="s">
        <v>22</v>
      </c>
      <c r="D300" s="8" t="s">
        <v>15</v>
      </c>
      <c r="E300" s="13"/>
      <c r="F300" s="13"/>
      <c r="G300" s="114">
        <f>SUM(G301)</f>
        <v>14875</v>
      </c>
      <c r="H300" s="114">
        <f>SUM(H301)</f>
        <v>14309.6</v>
      </c>
    </row>
    <row r="301" spans="1:8" ht="45">
      <c r="A301" s="116" t="s">
        <v>305</v>
      </c>
      <c r="B301" s="51"/>
      <c r="C301" s="9" t="s">
        <v>22</v>
      </c>
      <c r="D301" s="9" t="s">
        <v>15</v>
      </c>
      <c r="E301" s="15" t="s">
        <v>120</v>
      </c>
      <c r="F301" s="13"/>
      <c r="G301" s="114">
        <f t="shared" ref="G301:H301" si="35">SUM(G302)</f>
        <v>14875</v>
      </c>
      <c r="H301" s="114">
        <f t="shared" si="35"/>
        <v>14309.6</v>
      </c>
    </row>
    <row r="302" spans="1:8" ht="30">
      <c r="A302" s="100" t="s">
        <v>146</v>
      </c>
      <c r="B302" s="51"/>
      <c r="C302" s="9" t="s">
        <v>22</v>
      </c>
      <c r="D302" s="9" t="s">
        <v>15</v>
      </c>
      <c r="E302" s="15" t="s">
        <v>149</v>
      </c>
      <c r="F302" s="13"/>
      <c r="G302" s="114">
        <f>SUM(G303,G308)</f>
        <v>14875</v>
      </c>
      <c r="H302" s="114">
        <f>SUM(H303,H308)</f>
        <v>14309.6</v>
      </c>
    </row>
    <row r="303" spans="1:8" ht="15">
      <c r="A303" s="100" t="s">
        <v>164</v>
      </c>
      <c r="B303" s="51"/>
      <c r="C303" s="9" t="s">
        <v>22</v>
      </c>
      <c r="D303" s="9" t="s">
        <v>15</v>
      </c>
      <c r="E303" s="15" t="s">
        <v>165</v>
      </c>
      <c r="F303" s="15"/>
      <c r="G303" s="114">
        <f>SUM(G304,G306)</f>
        <v>14875</v>
      </c>
      <c r="H303" s="114">
        <f>SUM(H304,H306)</f>
        <v>13695.6</v>
      </c>
    </row>
    <row r="304" spans="1:8" ht="30">
      <c r="A304" s="100" t="s">
        <v>148</v>
      </c>
      <c r="B304" s="51"/>
      <c r="C304" s="9" t="s">
        <v>22</v>
      </c>
      <c r="D304" s="9" t="s">
        <v>15</v>
      </c>
      <c r="E304" s="15" t="s">
        <v>166</v>
      </c>
      <c r="F304" s="15"/>
      <c r="G304" s="206">
        <f>SUM(G305)</f>
        <v>14012</v>
      </c>
      <c r="H304" s="206">
        <f>SUM(H305)</f>
        <v>12832.6</v>
      </c>
    </row>
    <row r="305" spans="1:8" ht="30">
      <c r="A305" s="94" t="s">
        <v>81</v>
      </c>
      <c r="B305" s="51"/>
      <c r="C305" s="10" t="s">
        <v>22</v>
      </c>
      <c r="D305" s="10" t="s">
        <v>15</v>
      </c>
      <c r="E305" s="13" t="s">
        <v>166</v>
      </c>
      <c r="F305" s="13" t="s">
        <v>78</v>
      </c>
      <c r="G305" s="208">
        <v>14012</v>
      </c>
      <c r="H305" s="208">
        <v>12832.6</v>
      </c>
    </row>
    <row r="306" spans="1:8" ht="90">
      <c r="A306" s="116" t="s">
        <v>224</v>
      </c>
      <c r="B306" s="51"/>
      <c r="C306" s="9" t="s">
        <v>22</v>
      </c>
      <c r="D306" s="9" t="s">
        <v>15</v>
      </c>
      <c r="E306" s="15" t="s">
        <v>223</v>
      </c>
      <c r="F306" s="15"/>
      <c r="G306" s="207">
        <f>SUM(G307)</f>
        <v>863</v>
      </c>
      <c r="H306" s="207">
        <f>SUM(H307)</f>
        <v>863</v>
      </c>
    </row>
    <row r="307" spans="1:8" ht="30">
      <c r="A307" s="94" t="s">
        <v>81</v>
      </c>
      <c r="B307" s="51"/>
      <c r="C307" s="10" t="s">
        <v>22</v>
      </c>
      <c r="D307" s="10" t="s">
        <v>15</v>
      </c>
      <c r="E307" s="13" t="s">
        <v>223</v>
      </c>
      <c r="F307" s="13" t="s">
        <v>78</v>
      </c>
      <c r="G307" s="113">
        <v>863</v>
      </c>
      <c r="H307" s="113">
        <v>863</v>
      </c>
    </row>
    <row r="308" spans="1:8" ht="15">
      <c r="A308" s="100" t="s">
        <v>276</v>
      </c>
      <c r="B308" s="51"/>
      <c r="C308" s="9" t="s">
        <v>22</v>
      </c>
      <c r="D308" s="9" t="s">
        <v>15</v>
      </c>
      <c r="E308" s="15" t="s">
        <v>277</v>
      </c>
      <c r="F308" s="13"/>
      <c r="G308" s="114">
        <f>SUM(G309)</f>
        <v>0</v>
      </c>
      <c r="H308" s="114">
        <f>SUM(H309)</f>
        <v>614</v>
      </c>
    </row>
    <row r="309" spans="1:8" ht="45">
      <c r="A309" s="100" t="s">
        <v>342</v>
      </c>
      <c r="B309" s="51"/>
      <c r="C309" s="9" t="s">
        <v>22</v>
      </c>
      <c r="D309" s="9" t="s">
        <v>15</v>
      </c>
      <c r="E309" s="15" t="s">
        <v>343</v>
      </c>
      <c r="F309" s="15"/>
      <c r="G309" s="114">
        <f>SUM(G310)</f>
        <v>0</v>
      </c>
      <c r="H309" s="114">
        <f>SUM(H310)</f>
        <v>614</v>
      </c>
    </row>
    <row r="310" spans="1:8" ht="30">
      <c r="A310" s="94" t="s">
        <v>81</v>
      </c>
      <c r="B310" s="51"/>
      <c r="C310" s="10" t="s">
        <v>22</v>
      </c>
      <c r="D310" s="10" t="s">
        <v>15</v>
      </c>
      <c r="E310" s="13" t="s">
        <v>343</v>
      </c>
      <c r="F310" s="13" t="s">
        <v>78</v>
      </c>
      <c r="G310" s="113"/>
      <c r="H310" s="113">
        <v>614</v>
      </c>
    </row>
    <row r="311" spans="1:8" ht="15">
      <c r="A311" s="95" t="s">
        <v>296</v>
      </c>
      <c r="B311" s="51"/>
      <c r="C311" s="18" t="s">
        <v>22</v>
      </c>
      <c r="D311" s="18" t="s">
        <v>28</v>
      </c>
      <c r="E311" s="18"/>
      <c r="F311" s="18"/>
      <c r="G311" s="106">
        <f t="shared" ref="G311:H315" si="36">SUM(G312)</f>
        <v>200</v>
      </c>
      <c r="H311" s="106">
        <f t="shared" si="36"/>
        <v>200</v>
      </c>
    </row>
    <row r="312" spans="1:8" ht="45">
      <c r="A312" s="116" t="s">
        <v>344</v>
      </c>
      <c r="B312" s="51"/>
      <c r="C312" s="9" t="s">
        <v>22</v>
      </c>
      <c r="D312" s="9" t="s">
        <v>28</v>
      </c>
      <c r="E312" s="15" t="s">
        <v>120</v>
      </c>
      <c r="F312" s="15"/>
      <c r="G312" s="114">
        <f t="shared" si="36"/>
        <v>200</v>
      </c>
      <c r="H312" s="114">
        <f t="shared" si="36"/>
        <v>200</v>
      </c>
    </row>
    <row r="313" spans="1:8" ht="30">
      <c r="A313" s="100" t="s">
        <v>146</v>
      </c>
      <c r="B313" s="51"/>
      <c r="C313" s="9" t="s">
        <v>22</v>
      </c>
      <c r="D313" s="9" t="s">
        <v>28</v>
      </c>
      <c r="E313" s="15" t="s">
        <v>149</v>
      </c>
      <c r="F313" s="15"/>
      <c r="G313" s="114">
        <f t="shared" si="36"/>
        <v>200</v>
      </c>
      <c r="H313" s="114">
        <f t="shared" si="36"/>
        <v>200</v>
      </c>
    </row>
    <row r="314" spans="1:8" ht="15">
      <c r="A314" s="116" t="s">
        <v>157</v>
      </c>
      <c r="B314" s="51"/>
      <c r="C314" s="9" t="s">
        <v>22</v>
      </c>
      <c r="D314" s="9" t="s">
        <v>28</v>
      </c>
      <c r="E314" s="15" t="s">
        <v>158</v>
      </c>
      <c r="F314" s="15"/>
      <c r="G314" s="114">
        <f t="shared" si="36"/>
        <v>200</v>
      </c>
      <c r="H314" s="114">
        <f t="shared" si="36"/>
        <v>200</v>
      </c>
    </row>
    <row r="315" spans="1:8" ht="75">
      <c r="A315" s="100" t="s">
        <v>345</v>
      </c>
      <c r="B315" s="51"/>
      <c r="C315" s="9" t="s">
        <v>22</v>
      </c>
      <c r="D315" s="9" t="s">
        <v>28</v>
      </c>
      <c r="E315" s="15" t="s">
        <v>346</v>
      </c>
      <c r="F315" s="15"/>
      <c r="G315" s="114">
        <f t="shared" si="36"/>
        <v>200</v>
      </c>
      <c r="H315" s="114">
        <f t="shared" si="36"/>
        <v>200</v>
      </c>
    </row>
    <row r="316" spans="1:8" ht="30">
      <c r="A316" s="94" t="s">
        <v>81</v>
      </c>
      <c r="B316" s="51"/>
      <c r="C316" s="10" t="s">
        <v>22</v>
      </c>
      <c r="D316" s="10" t="s">
        <v>28</v>
      </c>
      <c r="E316" s="13" t="s">
        <v>346</v>
      </c>
      <c r="F316" s="13" t="s">
        <v>78</v>
      </c>
      <c r="G316" s="113">
        <v>200</v>
      </c>
      <c r="H316" s="113">
        <v>200</v>
      </c>
    </row>
    <row r="317" spans="1:8" ht="15">
      <c r="A317" s="119" t="s">
        <v>29</v>
      </c>
      <c r="B317" s="161"/>
      <c r="C317" s="21" t="s">
        <v>30</v>
      </c>
      <c r="D317" s="21"/>
      <c r="E317" s="21"/>
      <c r="F317" s="21"/>
      <c r="G317" s="106">
        <f t="shared" ref="G317:H327" si="37">SUM(G318)</f>
        <v>1281</v>
      </c>
      <c r="H317" s="106">
        <f t="shared" si="37"/>
        <v>1281</v>
      </c>
    </row>
    <row r="318" spans="1:8" ht="15">
      <c r="A318" s="105" t="s">
        <v>31</v>
      </c>
      <c r="B318" s="161"/>
      <c r="C318" s="8" t="s">
        <v>30</v>
      </c>
      <c r="D318" s="8" t="s">
        <v>19</v>
      </c>
      <c r="E318" s="17"/>
      <c r="F318" s="17"/>
      <c r="G318" s="106">
        <f>SUM(G324,G319)</f>
        <v>1281</v>
      </c>
      <c r="H318" s="106">
        <f>SUM(H324,H319)</f>
        <v>1281</v>
      </c>
    </row>
    <row r="319" spans="1:8" ht="45">
      <c r="A319" s="116" t="s">
        <v>305</v>
      </c>
      <c r="B319" s="51"/>
      <c r="C319" s="9" t="s">
        <v>30</v>
      </c>
      <c r="D319" s="9" t="s">
        <v>19</v>
      </c>
      <c r="E319" s="15" t="s">
        <v>120</v>
      </c>
      <c r="F319" s="17"/>
      <c r="G319" s="106">
        <f t="shared" ref="G319:H322" si="38">SUM(G320)</f>
        <v>42</v>
      </c>
      <c r="H319" s="106">
        <f t="shared" si="38"/>
        <v>42</v>
      </c>
    </row>
    <row r="320" spans="1:8" ht="30">
      <c r="A320" s="100" t="s">
        <v>146</v>
      </c>
      <c r="B320" s="51"/>
      <c r="C320" s="9" t="s">
        <v>30</v>
      </c>
      <c r="D320" s="9" t="s">
        <v>19</v>
      </c>
      <c r="E320" s="15" t="s">
        <v>149</v>
      </c>
      <c r="F320" s="17"/>
      <c r="G320" s="106">
        <f t="shared" si="38"/>
        <v>42</v>
      </c>
      <c r="H320" s="106">
        <f t="shared" si="38"/>
        <v>42</v>
      </c>
    </row>
    <row r="321" spans="1:8" ht="15">
      <c r="A321" s="116" t="s">
        <v>157</v>
      </c>
      <c r="B321" s="51"/>
      <c r="C321" s="9" t="s">
        <v>30</v>
      </c>
      <c r="D321" s="9" t="s">
        <v>19</v>
      </c>
      <c r="E321" s="15" t="s">
        <v>158</v>
      </c>
      <c r="F321" s="17"/>
      <c r="G321" s="106">
        <f t="shared" si="38"/>
        <v>42</v>
      </c>
      <c r="H321" s="106">
        <f t="shared" si="38"/>
        <v>42</v>
      </c>
    </row>
    <row r="322" spans="1:8" ht="45">
      <c r="A322" s="116" t="s">
        <v>242</v>
      </c>
      <c r="B322" s="51"/>
      <c r="C322" s="9" t="s">
        <v>30</v>
      </c>
      <c r="D322" s="9" t="s">
        <v>19</v>
      </c>
      <c r="E322" s="15" t="s">
        <v>243</v>
      </c>
      <c r="F322" s="15"/>
      <c r="G322" s="114">
        <f t="shared" si="38"/>
        <v>42</v>
      </c>
      <c r="H322" s="114">
        <f t="shared" si="38"/>
        <v>42</v>
      </c>
    </row>
    <row r="323" spans="1:8" ht="30">
      <c r="A323" s="94" t="s">
        <v>81</v>
      </c>
      <c r="B323" s="51"/>
      <c r="C323" s="20" t="s">
        <v>30</v>
      </c>
      <c r="D323" s="20" t="s">
        <v>19</v>
      </c>
      <c r="E323" s="13" t="s">
        <v>243</v>
      </c>
      <c r="F323" s="13" t="s">
        <v>78</v>
      </c>
      <c r="G323" s="113">
        <v>42</v>
      </c>
      <c r="H323" s="113">
        <v>42</v>
      </c>
    </row>
    <row r="324" spans="1:8" ht="45">
      <c r="A324" s="116" t="s">
        <v>306</v>
      </c>
      <c r="B324" s="161"/>
      <c r="C324" s="9" t="s">
        <v>30</v>
      </c>
      <c r="D324" s="9" t="s">
        <v>19</v>
      </c>
      <c r="E324" s="15" t="s">
        <v>170</v>
      </c>
      <c r="F324" s="19"/>
      <c r="G324" s="106">
        <f t="shared" si="37"/>
        <v>1239</v>
      </c>
      <c r="H324" s="106">
        <f t="shared" si="37"/>
        <v>1239</v>
      </c>
    </row>
    <row r="325" spans="1:8" ht="45">
      <c r="A325" s="116" t="s">
        <v>167</v>
      </c>
      <c r="B325" s="161"/>
      <c r="C325" s="9" t="s">
        <v>30</v>
      </c>
      <c r="D325" s="9" t="s">
        <v>19</v>
      </c>
      <c r="E325" s="15" t="s">
        <v>171</v>
      </c>
      <c r="F325" s="19"/>
      <c r="G325" s="106">
        <f t="shared" si="37"/>
        <v>1239</v>
      </c>
      <c r="H325" s="106">
        <f t="shared" si="37"/>
        <v>1239</v>
      </c>
    </row>
    <row r="326" spans="1:8" ht="30">
      <c r="A326" s="100" t="s">
        <v>187</v>
      </c>
      <c r="B326" s="161"/>
      <c r="C326" s="9" t="s">
        <v>30</v>
      </c>
      <c r="D326" s="9" t="s">
        <v>19</v>
      </c>
      <c r="E326" s="19" t="s">
        <v>189</v>
      </c>
      <c r="F326" s="13"/>
      <c r="G326" s="114">
        <f t="shared" si="37"/>
        <v>1239</v>
      </c>
      <c r="H326" s="114">
        <f t="shared" si="37"/>
        <v>1239</v>
      </c>
    </row>
    <row r="327" spans="1:8" ht="60">
      <c r="A327" s="100" t="s">
        <v>188</v>
      </c>
      <c r="B327" s="161"/>
      <c r="C327" s="9" t="s">
        <v>30</v>
      </c>
      <c r="D327" s="9" t="s">
        <v>19</v>
      </c>
      <c r="E327" s="19" t="s">
        <v>190</v>
      </c>
      <c r="F327" s="13"/>
      <c r="G327" s="114">
        <f t="shared" si="37"/>
        <v>1239</v>
      </c>
      <c r="H327" s="114">
        <f t="shared" si="37"/>
        <v>1239</v>
      </c>
    </row>
    <row r="328" spans="1:8" ht="30">
      <c r="A328" s="94" t="s">
        <v>81</v>
      </c>
      <c r="B328" s="161"/>
      <c r="C328" s="20" t="s">
        <v>30</v>
      </c>
      <c r="D328" s="20" t="s">
        <v>19</v>
      </c>
      <c r="E328" s="20" t="s">
        <v>190</v>
      </c>
      <c r="F328" s="13" t="s">
        <v>78</v>
      </c>
      <c r="G328" s="134">
        <v>1239</v>
      </c>
      <c r="H328" s="134">
        <v>1239</v>
      </c>
    </row>
    <row r="329" spans="1:8" ht="15">
      <c r="A329" s="196" t="s">
        <v>307</v>
      </c>
      <c r="B329" s="183"/>
      <c r="C329" s="27" t="s">
        <v>17</v>
      </c>
      <c r="D329" s="27"/>
      <c r="E329" s="27"/>
      <c r="F329" s="27"/>
      <c r="G329" s="106">
        <f t="shared" ref="G329:H334" si="39">SUM(G330)</f>
        <v>4</v>
      </c>
      <c r="H329" s="106">
        <f t="shared" si="39"/>
        <v>3</v>
      </c>
    </row>
    <row r="330" spans="1:8" ht="30">
      <c r="A330" s="95" t="s">
        <v>308</v>
      </c>
      <c r="B330" s="183"/>
      <c r="C330" s="18" t="s">
        <v>17</v>
      </c>
      <c r="D330" s="18" t="s">
        <v>13</v>
      </c>
      <c r="E330" s="15"/>
      <c r="F330" s="15"/>
      <c r="G330" s="106">
        <f t="shared" si="39"/>
        <v>4</v>
      </c>
      <c r="H330" s="106">
        <f t="shared" si="39"/>
        <v>3</v>
      </c>
    </row>
    <row r="331" spans="1:8" ht="75">
      <c r="A331" s="107" t="s">
        <v>283</v>
      </c>
      <c r="B331" s="183"/>
      <c r="C331" s="15" t="s">
        <v>17</v>
      </c>
      <c r="D331" s="15" t="s">
        <v>13</v>
      </c>
      <c r="E331" s="15" t="s">
        <v>93</v>
      </c>
      <c r="F331" s="15"/>
      <c r="G331" s="106">
        <f t="shared" si="39"/>
        <v>4</v>
      </c>
      <c r="H331" s="106">
        <f t="shared" si="39"/>
        <v>3</v>
      </c>
    </row>
    <row r="332" spans="1:8" ht="45">
      <c r="A332" s="96" t="s">
        <v>107</v>
      </c>
      <c r="B332" s="183"/>
      <c r="C332" s="15" t="s">
        <v>17</v>
      </c>
      <c r="D332" s="15" t="s">
        <v>13</v>
      </c>
      <c r="E332" s="66" t="s">
        <v>110</v>
      </c>
      <c r="F332" s="66"/>
      <c r="G332" s="106">
        <f t="shared" si="39"/>
        <v>4</v>
      </c>
      <c r="H332" s="106">
        <f t="shared" si="39"/>
        <v>3</v>
      </c>
    </row>
    <row r="333" spans="1:8" ht="30">
      <c r="A333" s="96" t="s">
        <v>108</v>
      </c>
      <c r="B333" s="183"/>
      <c r="C333" s="15" t="s">
        <v>17</v>
      </c>
      <c r="D333" s="15" t="s">
        <v>13</v>
      </c>
      <c r="E333" s="66" t="s">
        <v>109</v>
      </c>
      <c r="F333" s="66"/>
      <c r="G333" s="106">
        <f t="shared" si="39"/>
        <v>4</v>
      </c>
      <c r="H333" s="106">
        <f t="shared" si="39"/>
        <v>3</v>
      </c>
    </row>
    <row r="334" spans="1:8" ht="15">
      <c r="A334" s="96" t="s">
        <v>309</v>
      </c>
      <c r="B334" s="183"/>
      <c r="C334" s="15" t="s">
        <v>17</v>
      </c>
      <c r="D334" s="15" t="s">
        <v>13</v>
      </c>
      <c r="E334" s="66" t="s">
        <v>310</v>
      </c>
      <c r="F334" s="66"/>
      <c r="G334" s="106">
        <f t="shared" si="39"/>
        <v>4</v>
      </c>
      <c r="H334" s="106">
        <f t="shared" si="39"/>
        <v>3</v>
      </c>
    </row>
    <row r="335" spans="1:8" ht="30">
      <c r="A335" s="94" t="s">
        <v>311</v>
      </c>
      <c r="B335" s="183"/>
      <c r="C335" s="30" t="s">
        <v>17</v>
      </c>
      <c r="D335" s="30" t="s">
        <v>13</v>
      </c>
      <c r="E335" s="30" t="s">
        <v>310</v>
      </c>
      <c r="F335" s="30" t="s">
        <v>312</v>
      </c>
      <c r="G335" s="97">
        <v>4</v>
      </c>
      <c r="H335" s="134">
        <v>3</v>
      </c>
    </row>
    <row r="336" spans="1:8" ht="42.75">
      <c r="A336" s="135" t="s">
        <v>219</v>
      </c>
      <c r="B336" s="161"/>
      <c r="C336" s="67" t="s">
        <v>55</v>
      </c>
      <c r="D336" s="12"/>
      <c r="E336" s="12"/>
      <c r="F336" s="12"/>
      <c r="G336" s="136">
        <f t="shared" ref="G336:H341" si="40">SUM(G337)</f>
        <v>1828</v>
      </c>
      <c r="H336" s="136">
        <f t="shared" si="40"/>
        <v>1750</v>
      </c>
    </row>
    <row r="337" spans="1:8" ht="30">
      <c r="A337" s="137" t="s">
        <v>56</v>
      </c>
      <c r="B337" s="161"/>
      <c r="C337" s="59" t="s">
        <v>55</v>
      </c>
      <c r="D337" s="59" t="s">
        <v>13</v>
      </c>
      <c r="E337" s="60"/>
      <c r="F337" s="60"/>
      <c r="G337" s="138">
        <f t="shared" si="40"/>
        <v>1828</v>
      </c>
      <c r="H337" s="138">
        <f t="shared" si="40"/>
        <v>1750</v>
      </c>
    </row>
    <row r="338" spans="1:8" ht="75">
      <c r="A338" s="107" t="s">
        <v>283</v>
      </c>
      <c r="B338" s="161"/>
      <c r="C338" s="31" t="s">
        <v>55</v>
      </c>
      <c r="D338" s="31" t="s">
        <v>13</v>
      </c>
      <c r="E338" s="15" t="s">
        <v>93</v>
      </c>
      <c r="F338" s="31"/>
      <c r="G338" s="138">
        <f t="shared" si="40"/>
        <v>1828</v>
      </c>
      <c r="H338" s="138">
        <f t="shared" si="40"/>
        <v>1750</v>
      </c>
    </row>
    <row r="339" spans="1:8" ht="45">
      <c r="A339" s="96" t="s">
        <v>107</v>
      </c>
      <c r="B339" s="161"/>
      <c r="C339" s="31" t="s">
        <v>55</v>
      </c>
      <c r="D339" s="31" t="s">
        <v>13</v>
      </c>
      <c r="E339" s="66" t="s">
        <v>110</v>
      </c>
      <c r="F339" s="31"/>
      <c r="G339" s="138">
        <f t="shared" si="40"/>
        <v>1828</v>
      </c>
      <c r="H339" s="138">
        <f t="shared" si="40"/>
        <v>1750</v>
      </c>
    </row>
    <row r="340" spans="1:8" ht="30">
      <c r="A340" s="96" t="s">
        <v>108</v>
      </c>
      <c r="B340" s="161"/>
      <c r="C340" s="31" t="s">
        <v>55</v>
      </c>
      <c r="D340" s="31" t="s">
        <v>13</v>
      </c>
      <c r="E340" s="66" t="s">
        <v>109</v>
      </c>
      <c r="F340" s="31"/>
      <c r="G340" s="138">
        <f t="shared" si="40"/>
        <v>1828</v>
      </c>
      <c r="H340" s="138">
        <f t="shared" si="40"/>
        <v>1750</v>
      </c>
    </row>
    <row r="341" spans="1:8" ht="30">
      <c r="A341" s="116" t="s">
        <v>245</v>
      </c>
      <c r="B341" s="161"/>
      <c r="C341" s="31" t="s">
        <v>55</v>
      </c>
      <c r="D341" s="31" t="s">
        <v>13</v>
      </c>
      <c r="E341" s="31" t="s">
        <v>200</v>
      </c>
      <c r="F341" s="31"/>
      <c r="G341" s="138">
        <f t="shared" si="40"/>
        <v>1828</v>
      </c>
      <c r="H341" s="138">
        <f t="shared" si="40"/>
        <v>1750</v>
      </c>
    </row>
    <row r="342" spans="1:8" ht="15">
      <c r="A342" s="94" t="s">
        <v>26</v>
      </c>
      <c r="B342" s="161"/>
      <c r="C342" s="32" t="s">
        <v>55</v>
      </c>
      <c r="D342" s="32" t="s">
        <v>13</v>
      </c>
      <c r="E342" s="32" t="s">
        <v>200</v>
      </c>
      <c r="F342" s="32" t="s">
        <v>79</v>
      </c>
      <c r="G342" s="113">
        <v>1828</v>
      </c>
      <c r="H342" s="113">
        <v>1750</v>
      </c>
    </row>
    <row r="343" spans="1:8" ht="33" thickTop="1" thickBot="1">
      <c r="A343" s="101" t="s">
        <v>57</v>
      </c>
      <c r="B343" s="6" t="s">
        <v>58</v>
      </c>
      <c r="C343" s="23"/>
      <c r="D343" s="23"/>
      <c r="E343" s="23"/>
      <c r="F343" s="23"/>
      <c r="G343" s="111">
        <f>SUM(G344)</f>
        <v>1832.6</v>
      </c>
      <c r="H343" s="111">
        <f>SUM(H344)</f>
        <v>1697.4</v>
      </c>
    </row>
    <row r="344" spans="1:8" ht="15.75" thickTop="1">
      <c r="A344" s="103" t="s">
        <v>12</v>
      </c>
      <c r="B344" s="54"/>
      <c r="C344" s="63" t="s">
        <v>13</v>
      </c>
      <c r="D344" s="54"/>
      <c r="E344" s="54"/>
      <c r="F344" s="54"/>
      <c r="G344" s="112">
        <f t="shared" ref="G344:H348" si="41">SUM(G345)</f>
        <v>1832.6</v>
      </c>
      <c r="H344" s="112">
        <f t="shared" si="41"/>
        <v>1697.4</v>
      </c>
    </row>
    <row r="345" spans="1:8" ht="15">
      <c r="A345" s="95" t="s">
        <v>16</v>
      </c>
      <c r="B345" s="161"/>
      <c r="C345" s="8" t="s">
        <v>13</v>
      </c>
      <c r="D345" s="8" t="s">
        <v>17</v>
      </c>
      <c r="E345" s="18"/>
      <c r="F345" s="18"/>
      <c r="G345" s="106">
        <f t="shared" si="41"/>
        <v>1832.6</v>
      </c>
      <c r="H345" s="106">
        <f t="shared" si="41"/>
        <v>1697.4</v>
      </c>
    </row>
    <row r="346" spans="1:8" ht="75">
      <c r="A346" s="107" t="s">
        <v>250</v>
      </c>
      <c r="B346" s="161"/>
      <c r="C346" s="15" t="s">
        <v>13</v>
      </c>
      <c r="D346" s="15" t="s">
        <v>17</v>
      </c>
      <c r="E346" s="15" t="s">
        <v>93</v>
      </c>
      <c r="F346" s="29"/>
      <c r="G346" s="106">
        <f t="shared" si="41"/>
        <v>1832.6</v>
      </c>
      <c r="H346" s="106">
        <f t="shared" si="41"/>
        <v>1697.4</v>
      </c>
    </row>
    <row r="347" spans="1:8" ht="30">
      <c r="A347" s="107" t="s">
        <v>86</v>
      </c>
      <c r="B347" s="161"/>
      <c r="C347" s="15" t="s">
        <v>13</v>
      </c>
      <c r="D347" s="15" t="s">
        <v>17</v>
      </c>
      <c r="E347" s="15" t="s">
        <v>94</v>
      </c>
      <c r="F347" s="29"/>
      <c r="G347" s="106">
        <f t="shared" si="41"/>
        <v>1832.6</v>
      </c>
      <c r="H347" s="106">
        <f t="shared" si="41"/>
        <v>1697.4</v>
      </c>
    </row>
    <row r="348" spans="1:8" ht="30">
      <c r="A348" s="107" t="s">
        <v>87</v>
      </c>
      <c r="B348" s="161"/>
      <c r="C348" s="15" t="s">
        <v>13</v>
      </c>
      <c r="D348" s="15" t="s">
        <v>17</v>
      </c>
      <c r="E348" s="15" t="s">
        <v>95</v>
      </c>
      <c r="F348" s="29"/>
      <c r="G348" s="106">
        <f t="shared" si="41"/>
        <v>1832.6</v>
      </c>
      <c r="H348" s="106">
        <f t="shared" si="41"/>
        <v>1697.4</v>
      </c>
    </row>
    <row r="349" spans="1:8" ht="15">
      <c r="A349" s="107" t="s">
        <v>83</v>
      </c>
      <c r="B349" s="161"/>
      <c r="C349" s="15" t="s">
        <v>13</v>
      </c>
      <c r="D349" s="15" t="s">
        <v>17</v>
      </c>
      <c r="E349" s="15" t="s">
        <v>85</v>
      </c>
      <c r="F349" s="29"/>
      <c r="G349" s="106">
        <f>SUM(G350:G351)</f>
        <v>1832.6</v>
      </c>
      <c r="H349" s="106">
        <f>SUM(H350:H351)</f>
        <v>1697.4</v>
      </c>
    </row>
    <row r="350" spans="1:8" ht="60">
      <c r="A350" s="94" t="s">
        <v>71</v>
      </c>
      <c r="B350" s="161"/>
      <c r="C350" s="24" t="s">
        <v>13</v>
      </c>
      <c r="D350" s="24" t="s">
        <v>17</v>
      </c>
      <c r="E350" s="13" t="s">
        <v>85</v>
      </c>
      <c r="F350" s="10" t="s">
        <v>73</v>
      </c>
      <c r="G350" s="97">
        <v>1621.5</v>
      </c>
      <c r="H350" s="97">
        <v>1621.5</v>
      </c>
    </row>
    <row r="351" spans="1:8" ht="30">
      <c r="A351" s="94" t="s">
        <v>80</v>
      </c>
      <c r="B351" s="183"/>
      <c r="C351" s="24" t="s">
        <v>13</v>
      </c>
      <c r="D351" s="24" t="s">
        <v>17</v>
      </c>
      <c r="E351" s="13" t="s">
        <v>85</v>
      </c>
      <c r="F351" s="10" t="s">
        <v>74</v>
      </c>
      <c r="G351" s="122">
        <v>211.1</v>
      </c>
      <c r="H351" s="122">
        <v>75.900000000000006</v>
      </c>
    </row>
    <row r="352" spans="1:8" s="186" customFormat="1" ht="16.5" thickBot="1">
      <c r="A352" s="187" t="s">
        <v>244</v>
      </c>
      <c r="B352" s="188"/>
      <c r="C352" s="189"/>
      <c r="D352" s="189"/>
      <c r="E352" s="188"/>
      <c r="F352" s="188"/>
      <c r="G352" s="190">
        <v>2196</v>
      </c>
      <c r="H352" s="190">
        <v>4121</v>
      </c>
    </row>
    <row r="353" spans="1:8" ht="18" thickTop="1" thickBot="1">
      <c r="A353" s="139" t="s">
        <v>59</v>
      </c>
      <c r="B353" s="33"/>
      <c r="C353" s="33"/>
      <c r="D353" s="33"/>
      <c r="E353" s="33"/>
      <c r="F353" s="33"/>
      <c r="G353" s="140">
        <f>SUM(G12,G23,G179,G343,G168,G352)</f>
        <v>207183.9</v>
      </c>
      <c r="H353" s="140">
        <f>SUM(H12,H23,H179,H343,H168,H352)</f>
        <v>175912.50000000003</v>
      </c>
    </row>
    <row r="354" spans="1:8" ht="13.5" thickTop="1"/>
  </sheetData>
  <autoFilter ref="F3:F354"/>
  <mergeCells count="11">
    <mergeCell ref="A6:H6"/>
    <mergeCell ref="A10:A11"/>
    <mergeCell ref="B10:F10"/>
    <mergeCell ref="A8:H8"/>
    <mergeCell ref="G10:H10"/>
    <mergeCell ref="G9:H9"/>
    <mergeCell ref="A1:H1"/>
    <mergeCell ref="A2:H2"/>
    <mergeCell ref="A3:H3"/>
    <mergeCell ref="A4:H4"/>
    <mergeCell ref="A5:H5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9"/>
  <sheetViews>
    <sheetView topLeftCell="A50" zoomScale="125" zoomScaleNormal="125" zoomScaleSheetLayoutView="100" workbookViewId="0">
      <selection activeCell="F59" sqref="F59"/>
    </sheetView>
  </sheetViews>
  <sheetFormatPr defaultRowHeight="12.75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>
      <c r="A1" s="214" t="s">
        <v>368</v>
      </c>
      <c r="B1" s="214"/>
      <c r="C1" s="214"/>
      <c r="D1" s="214"/>
      <c r="E1" s="214"/>
      <c r="F1" s="214"/>
      <c r="G1" s="214"/>
    </row>
    <row r="2" spans="1:10" ht="15.75">
      <c r="A2" s="214" t="s">
        <v>0</v>
      </c>
      <c r="B2" s="214"/>
      <c r="C2" s="214"/>
      <c r="D2" s="214"/>
      <c r="E2" s="214"/>
      <c r="F2" s="214"/>
      <c r="G2" s="214"/>
    </row>
    <row r="3" spans="1:10" ht="15.75">
      <c r="A3" s="214" t="s">
        <v>1</v>
      </c>
      <c r="B3" s="214"/>
      <c r="C3" s="214"/>
      <c r="D3" s="214"/>
      <c r="E3" s="214"/>
      <c r="F3" s="214"/>
      <c r="G3" s="214"/>
      <c r="H3" s="1"/>
    </row>
    <row r="4" spans="1:10" ht="15.75">
      <c r="A4" s="214" t="s">
        <v>363</v>
      </c>
      <c r="B4" s="214"/>
      <c r="C4" s="214"/>
      <c r="D4" s="214"/>
      <c r="E4" s="214"/>
      <c r="F4" s="214"/>
      <c r="G4" s="214"/>
      <c r="H4" s="1"/>
    </row>
    <row r="5" spans="1:10" ht="15.75">
      <c r="A5" s="214" t="s">
        <v>364</v>
      </c>
      <c r="B5" s="214"/>
      <c r="C5" s="214"/>
      <c r="D5" s="214"/>
      <c r="E5" s="214"/>
      <c r="F5" s="214"/>
      <c r="G5" s="214"/>
      <c r="H5" s="1"/>
    </row>
    <row r="6" spans="1:10" ht="15.75">
      <c r="A6" s="214" t="s">
        <v>240</v>
      </c>
      <c r="B6" s="214"/>
      <c r="C6" s="214"/>
      <c r="D6" s="214"/>
      <c r="E6" s="214"/>
      <c r="F6" s="214"/>
      <c r="G6" s="214"/>
      <c r="H6" s="1"/>
    </row>
    <row r="7" spans="1:10" ht="15.75">
      <c r="A7" s="160"/>
      <c r="B7" s="160"/>
      <c r="C7" s="160"/>
      <c r="D7" s="177"/>
      <c r="E7" s="160"/>
      <c r="F7" s="160"/>
      <c r="G7" s="162"/>
    </row>
    <row r="8" spans="1:10" ht="97.5" customHeight="1">
      <c r="A8" s="225" t="s">
        <v>361</v>
      </c>
      <c r="B8" s="225"/>
      <c r="C8" s="225"/>
      <c r="D8" s="225"/>
      <c r="E8" s="225"/>
      <c r="F8" s="225"/>
      <c r="G8" s="225"/>
      <c r="H8" s="37"/>
      <c r="I8" s="37"/>
      <c r="J8" s="37"/>
    </row>
    <row r="9" spans="1:10" ht="13.5" thickBot="1">
      <c r="A9" s="38"/>
      <c r="B9" s="39"/>
      <c r="C9" s="40"/>
      <c r="D9" s="178"/>
      <c r="E9" s="40"/>
      <c r="F9" s="41"/>
      <c r="G9" s="41" t="s">
        <v>60</v>
      </c>
    </row>
    <row r="10" spans="1:10" ht="14.25" customHeight="1" thickTop="1" thickBot="1">
      <c r="A10" s="222" t="s">
        <v>61</v>
      </c>
      <c r="B10" s="224" t="s">
        <v>62</v>
      </c>
      <c r="C10" s="224"/>
      <c r="D10" s="224"/>
      <c r="E10" s="224"/>
      <c r="F10" s="219" t="s">
        <v>226</v>
      </c>
      <c r="G10" s="220"/>
    </row>
    <row r="11" spans="1:10" ht="88.5" thickBot="1">
      <c r="A11" s="223"/>
      <c r="B11" s="42" t="s">
        <v>63</v>
      </c>
      <c r="C11" s="42" t="s">
        <v>64</v>
      </c>
      <c r="D11" s="42" t="s">
        <v>65</v>
      </c>
      <c r="E11" s="42" t="s">
        <v>66</v>
      </c>
      <c r="F11" s="159" t="s">
        <v>314</v>
      </c>
      <c r="G11" s="159" t="s">
        <v>362</v>
      </c>
    </row>
    <row r="12" spans="1:10" s="43" customFormat="1" ht="17.25" thickTop="1" thickBot="1">
      <c r="A12" s="101" t="s">
        <v>12</v>
      </c>
      <c r="B12" s="6" t="s">
        <v>13</v>
      </c>
      <c r="C12" s="6"/>
      <c r="D12" s="6"/>
      <c r="E12" s="6"/>
      <c r="F12" s="102">
        <f>SUM(F13,F19,F28,F38,F44,F61,F66)</f>
        <v>25806.7</v>
      </c>
      <c r="G12" s="102">
        <f>SUM(G13,G19,G28,G38,G44,G61,G66)</f>
        <v>23966.700000000004</v>
      </c>
    </row>
    <row r="13" spans="1:10" ht="30.75" thickTop="1">
      <c r="A13" s="141" t="s">
        <v>37</v>
      </c>
      <c r="B13" s="14" t="s">
        <v>13</v>
      </c>
      <c r="C13" s="14" t="s">
        <v>25</v>
      </c>
      <c r="D13" s="14"/>
      <c r="E13" s="14"/>
      <c r="F13" s="142">
        <f t="shared" ref="F13:G15" si="0">SUM(F14)</f>
        <v>1714.2</v>
      </c>
      <c r="G13" s="142">
        <f t="shared" si="0"/>
        <v>1714.2</v>
      </c>
    </row>
    <row r="14" spans="1:10" ht="15">
      <c r="A14" s="100" t="s">
        <v>211</v>
      </c>
      <c r="B14" s="66" t="s">
        <v>13</v>
      </c>
      <c r="C14" s="66" t="s">
        <v>25</v>
      </c>
      <c r="D14" s="78" t="s">
        <v>210</v>
      </c>
      <c r="E14" s="14"/>
      <c r="F14" s="126">
        <f t="shared" si="0"/>
        <v>1714.2</v>
      </c>
      <c r="G14" s="126">
        <f t="shared" si="0"/>
        <v>1714.2</v>
      </c>
    </row>
    <row r="15" spans="1:10" ht="30">
      <c r="A15" s="100" t="s">
        <v>319</v>
      </c>
      <c r="B15" s="66" t="s">
        <v>13</v>
      </c>
      <c r="C15" s="66" t="s">
        <v>25</v>
      </c>
      <c r="D15" s="78" t="s">
        <v>90</v>
      </c>
      <c r="E15" s="14"/>
      <c r="F15" s="126">
        <f t="shared" si="0"/>
        <v>1714.2</v>
      </c>
      <c r="G15" s="126">
        <f t="shared" si="0"/>
        <v>1714.2</v>
      </c>
    </row>
    <row r="16" spans="1:10" ht="15">
      <c r="A16" s="107" t="s">
        <v>82</v>
      </c>
      <c r="B16" s="15" t="s">
        <v>13</v>
      </c>
      <c r="C16" s="15" t="s">
        <v>25</v>
      </c>
      <c r="D16" s="15" t="s">
        <v>203</v>
      </c>
      <c r="E16" s="15"/>
      <c r="F16" s="106">
        <f t="shared" ref="F16:G17" si="1">SUM(F17)</f>
        <v>1714.2</v>
      </c>
      <c r="G16" s="106">
        <f t="shared" si="1"/>
        <v>1714.2</v>
      </c>
    </row>
    <row r="17" spans="1:7" ht="30">
      <c r="A17" s="107" t="s">
        <v>83</v>
      </c>
      <c r="B17" s="15" t="s">
        <v>13</v>
      </c>
      <c r="C17" s="15" t="s">
        <v>25</v>
      </c>
      <c r="D17" s="15" t="s">
        <v>204</v>
      </c>
      <c r="E17" s="15"/>
      <c r="F17" s="106">
        <f t="shared" si="1"/>
        <v>1714.2</v>
      </c>
      <c r="G17" s="106">
        <f t="shared" si="1"/>
        <v>1714.2</v>
      </c>
    </row>
    <row r="18" spans="1:7" ht="75">
      <c r="A18" s="94" t="s">
        <v>71</v>
      </c>
      <c r="B18" s="10" t="s">
        <v>13</v>
      </c>
      <c r="C18" s="10" t="s">
        <v>25</v>
      </c>
      <c r="D18" s="13" t="s">
        <v>204</v>
      </c>
      <c r="E18" s="10" t="s">
        <v>73</v>
      </c>
      <c r="F18" s="97">
        <v>1714.2</v>
      </c>
      <c r="G18" s="97">
        <v>1714.2</v>
      </c>
    </row>
    <row r="19" spans="1:7" ht="45">
      <c r="A19" s="105" t="s">
        <v>14</v>
      </c>
      <c r="B19" s="8" t="s">
        <v>13</v>
      </c>
      <c r="C19" s="8" t="s">
        <v>15</v>
      </c>
      <c r="D19" s="8"/>
      <c r="E19" s="8"/>
      <c r="F19" s="106">
        <f t="shared" ref="F19:G21" si="2">SUM(F20)</f>
        <v>522.09999999999991</v>
      </c>
      <c r="G19" s="106">
        <f t="shared" si="2"/>
        <v>475.3</v>
      </c>
    </row>
    <row r="20" spans="1:7" ht="15">
      <c r="A20" s="100" t="s">
        <v>211</v>
      </c>
      <c r="B20" s="66" t="s">
        <v>13</v>
      </c>
      <c r="C20" s="66" t="s">
        <v>15</v>
      </c>
      <c r="D20" s="78" t="s">
        <v>210</v>
      </c>
      <c r="E20" s="14"/>
      <c r="F20" s="126">
        <f t="shared" si="2"/>
        <v>522.09999999999991</v>
      </c>
      <c r="G20" s="126">
        <f t="shared" si="2"/>
        <v>475.3</v>
      </c>
    </row>
    <row r="21" spans="1:7" ht="30">
      <c r="A21" s="100" t="s">
        <v>319</v>
      </c>
      <c r="B21" s="66" t="s">
        <v>13</v>
      </c>
      <c r="C21" s="66" t="s">
        <v>15</v>
      </c>
      <c r="D21" s="78" t="s">
        <v>90</v>
      </c>
      <c r="E21" s="14"/>
      <c r="F21" s="126">
        <f t="shared" si="2"/>
        <v>522.09999999999991</v>
      </c>
      <c r="G21" s="126">
        <f t="shared" si="2"/>
        <v>475.3</v>
      </c>
    </row>
    <row r="22" spans="1:7" ht="15">
      <c r="A22" s="107" t="s">
        <v>84</v>
      </c>
      <c r="B22" s="9" t="s">
        <v>13</v>
      </c>
      <c r="C22" s="9" t="s">
        <v>15</v>
      </c>
      <c r="D22" s="15" t="s">
        <v>205</v>
      </c>
      <c r="E22" s="9"/>
      <c r="F22" s="106">
        <f>SUM(F23,F26)</f>
        <v>522.09999999999991</v>
      </c>
      <c r="G22" s="106">
        <f>SUM(G23,G26)</f>
        <v>475.3</v>
      </c>
    </row>
    <row r="23" spans="1:7" ht="30">
      <c r="A23" s="107" t="s">
        <v>83</v>
      </c>
      <c r="B23" s="10" t="s">
        <v>13</v>
      </c>
      <c r="C23" s="10" t="s">
        <v>15</v>
      </c>
      <c r="D23" s="15" t="s">
        <v>206</v>
      </c>
      <c r="E23" s="9"/>
      <c r="F23" s="106">
        <f>SUM(F24:F25)</f>
        <v>464.09999999999997</v>
      </c>
      <c r="G23" s="106">
        <f>SUM(G24:G25)</f>
        <v>413.5</v>
      </c>
    </row>
    <row r="24" spans="1:7" ht="75">
      <c r="A24" s="94" t="s">
        <v>71</v>
      </c>
      <c r="B24" s="10" t="s">
        <v>13</v>
      </c>
      <c r="C24" s="10" t="s">
        <v>15</v>
      </c>
      <c r="D24" s="13" t="s">
        <v>206</v>
      </c>
      <c r="E24" s="10" t="s">
        <v>73</v>
      </c>
      <c r="F24" s="97">
        <v>434.9</v>
      </c>
      <c r="G24" s="97">
        <v>391.3</v>
      </c>
    </row>
    <row r="25" spans="1:7" ht="30">
      <c r="A25" s="94" t="s">
        <v>111</v>
      </c>
      <c r="B25" s="10" t="s">
        <v>13</v>
      </c>
      <c r="C25" s="10" t="s">
        <v>15</v>
      </c>
      <c r="D25" s="13" t="s">
        <v>206</v>
      </c>
      <c r="E25" s="10" t="s">
        <v>74</v>
      </c>
      <c r="F25" s="97">
        <v>29.2</v>
      </c>
      <c r="G25" s="97">
        <v>22.2</v>
      </c>
    </row>
    <row r="26" spans="1:7" ht="45">
      <c r="A26" s="107" t="s">
        <v>329</v>
      </c>
      <c r="B26" s="10" t="s">
        <v>13</v>
      </c>
      <c r="C26" s="10" t="s">
        <v>15</v>
      </c>
      <c r="D26" s="15" t="s">
        <v>330</v>
      </c>
      <c r="E26" s="9"/>
      <c r="F26" s="112">
        <f>SUM(F27)</f>
        <v>58</v>
      </c>
      <c r="G26" s="112">
        <f>SUM(G27)</f>
        <v>61.8</v>
      </c>
    </row>
    <row r="27" spans="1:7" ht="75.75" thickBot="1">
      <c r="A27" s="94" t="s">
        <v>71</v>
      </c>
      <c r="B27" s="10" t="s">
        <v>13</v>
      </c>
      <c r="C27" s="10" t="s">
        <v>15</v>
      </c>
      <c r="D27" s="13" t="s">
        <v>330</v>
      </c>
      <c r="E27" s="10" t="s">
        <v>73</v>
      </c>
      <c r="F27" s="204">
        <v>58</v>
      </c>
      <c r="G27" s="130">
        <v>61.8</v>
      </c>
    </row>
    <row r="28" spans="1:7" ht="45.75" thickTop="1">
      <c r="A28" s="95" t="s">
        <v>38</v>
      </c>
      <c r="B28" s="18" t="s">
        <v>13</v>
      </c>
      <c r="C28" s="18" t="s">
        <v>19</v>
      </c>
      <c r="D28" s="18"/>
      <c r="E28" s="18"/>
      <c r="F28" s="106">
        <f t="shared" ref="F28:G30" si="3">SUM(F29)</f>
        <v>15090.6</v>
      </c>
      <c r="G28" s="106">
        <f t="shared" si="3"/>
        <v>13562.6</v>
      </c>
    </row>
    <row r="29" spans="1:7" ht="75">
      <c r="A29" s="107" t="s">
        <v>283</v>
      </c>
      <c r="B29" s="15" t="s">
        <v>13</v>
      </c>
      <c r="C29" s="15" t="s">
        <v>19</v>
      </c>
      <c r="D29" s="15" t="s">
        <v>93</v>
      </c>
      <c r="E29" s="15"/>
      <c r="F29" s="106">
        <f t="shared" si="3"/>
        <v>15090.6</v>
      </c>
      <c r="G29" s="106">
        <f t="shared" si="3"/>
        <v>13562.6</v>
      </c>
    </row>
    <row r="30" spans="1:7" ht="45">
      <c r="A30" s="107" t="s">
        <v>86</v>
      </c>
      <c r="B30" s="15" t="s">
        <v>13</v>
      </c>
      <c r="C30" s="15" t="s">
        <v>19</v>
      </c>
      <c r="D30" s="15" t="s">
        <v>94</v>
      </c>
      <c r="E30" s="15"/>
      <c r="F30" s="106">
        <f t="shared" si="3"/>
        <v>15090.6</v>
      </c>
      <c r="G30" s="106">
        <f t="shared" si="3"/>
        <v>13562.6</v>
      </c>
    </row>
    <row r="31" spans="1:7" ht="30">
      <c r="A31" s="107" t="s">
        <v>87</v>
      </c>
      <c r="B31" s="15" t="s">
        <v>13</v>
      </c>
      <c r="C31" s="15" t="s">
        <v>19</v>
      </c>
      <c r="D31" s="15" t="s">
        <v>95</v>
      </c>
      <c r="E31" s="15"/>
      <c r="F31" s="106">
        <f>SUM(F32,F36)</f>
        <v>15090.6</v>
      </c>
      <c r="G31" s="106">
        <f>SUM(G32,G36)</f>
        <v>13562.6</v>
      </c>
    </row>
    <row r="32" spans="1:7" ht="30">
      <c r="A32" s="107" t="s">
        <v>83</v>
      </c>
      <c r="B32" s="15" t="s">
        <v>13</v>
      </c>
      <c r="C32" s="15" t="s">
        <v>19</v>
      </c>
      <c r="D32" s="15" t="s">
        <v>85</v>
      </c>
      <c r="E32" s="15"/>
      <c r="F32" s="106">
        <f>SUM(F33:F35)</f>
        <v>13315.6</v>
      </c>
      <c r="G32" s="106">
        <f>SUM(G33:G35)</f>
        <v>11787.6</v>
      </c>
    </row>
    <row r="33" spans="1:7" ht="75">
      <c r="A33" s="94" t="s">
        <v>71</v>
      </c>
      <c r="B33" s="10" t="s">
        <v>13</v>
      </c>
      <c r="C33" s="10" t="s">
        <v>19</v>
      </c>
      <c r="D33" s="10" t="s">
        <v>85</v>
      </c>
      <c r="E33" s="10" t="s">
        <v>73</v>
      </c>
      <c r="F33" s="113">
        <v>11250.6</v>
      </c>
      <c r="G33" s="113">
        <v>11250.6</v>
      </c>
    </row>
    <row r="34" spans="1:7" ht="30">
      <c r="A34" s="94" t="s">
        <v>111</v>
      </c>
      <c r="B34" s="10" t="s">
        <v>13</v>
      </c>
      <c r="C34" s="10" t="s">
        <v>19</v>
      </c>
      <c r="D34" s="10" t="s">
        <v>85</v>
      </c>
      <c r="E34" s="10" t="s">
        <v>74</v>
      </c>
      <c r="F34" s="113">
        <v>1996</v>
      </c>
      <c r="G34" s="113">
        <v>468</v>
      </c>
    </row>
    <row r="35" spans="1:7" ht="30">
      <c r="A35" s="94" t="s">
        <v>72</v>
      </c>
      <c r="B35" s="10" t="s">
        <v>13</v>
      </c>
      <c r="C35" s="10" t="s">
        <v>19</v>
      </c>
      <c r="D35" s="10" t="s">
        <v>85</v>
      </c>
      <c r="E35" s="10" t="s">
        <v>75</v>
      </c>
      <c r="F35" s="113">
        <v>69</v>
      </c>
      <c r="G35" s="113">
        <v>69</v>
      </c>
    </row>
    <row r="36" spans="1:7" ht="45">
      <c r="A36" s="107" t="s">
        <v>329</v>
      </c>
      <c r="B36" s="15" t="s">
        <v>13</v>
      </c>
      <c r="C36" s="15" t="s">
        <v>19</v>
      </c>
      <c r="D36" s="15" t="s">
        <v>331</v>
      </c>
      <c r="E36" s="15"/>
      <c r="F36" s="114">
        <f>SUM(F37)</f>
        <v>1775</v>
      </c>
      <c r="G36" s="114">
        <f>SUM(G37)</f>
        <v>1775</v>
      </c>
    </row>
    <row r="37" spans="1:7" ht="75">
      <c r="A37" s="94" t="s">
        <v>71</v>
      </c>
      <c r="B37" s="10" t="s">
        <v>13</v>
      </c>
      <c r="C37" s="10" t="s">
        <v>19</v>
      </c>
      <c r="D37" s="10" t="s">
        <v>331</v>
      </c>
      <c r="E37" s="10" t="s">
        <v>73</v>
      </c>
      <c r="F37" s="113">
        <v>1775</v>
      </c>
      <c r="G37" s="113">
        <v>1775</v>
      </c>
    </row>
    <row r="38" spans="1:7" ht="15">
      <c r="A38" s="115" t="s">
        <v>230</v>
      </c>
      <c r="B38" s="167" t="s">
        <v>13</v>
      </c>
      <c r="C38" s="167" t="s">
        <v>41</v>
      </c>
      <c r="D38" s="10"/>
      <c r="E38" s="10"/>
      <c r="F38" s="114">
        <f t="shared" ref="F38:G42" si="4">SUM(F39)</f>
        <v>1.5</v>
      </c>
      <c r="G38" s="114">
        <f t="shared" si="4"/>
        <v>1.7</v>
      </c>
    </row>
    <row r="39" spans="1:7" ht="75">
      <c r="A39" s="107" t="s">
        <v>283</v>
      </c>
      <c r="B39" s="29" t="s">
        <v>13</v>
      </c>
      <c r="C39" s="29" t="s">
        <v>41</v>
      </c>
      <c r="D39" s="9" t="s">
        <v>93</v>
      </c>
      <c r="E39" s="10"/>
      <c r="F39" s="114">
        <f t="shared" si="4"/>
        <v>1.5</v>
      </c>
      <c r="G39" s="114">
        <f t="shared" si="4"/>
        <v>1.7</v>
      </c>
    </row>
    <row r="40" spans="1:7" ht="45">
      <c r="A40" s="107" t="s">
        <v>86</v>
      </c>
      <c r="B40" s="29" t="s">
        <v>13</v>
      </c>
      <c r="C40" s="29" t="s">
        <v>41</v>
      </c>
      <c r="D40" s="9" t="s">
        <v>94</v>
      </c>
      <c r="E40" s="10"/>
      <c r="F40" s="114">
        <f t="shared" si="4"/>
        <v>1.5</v>
      </c>
      <c r="G40" s="114">
        <f t="shared" si="4"/>
        <v>1.7</v>
      </c>
    </row>
    <row r="41" spans="1:7" ht="30">
      <c r="A41" s="100" t="s">
        <v>88</v>
      </c>
      <c r="B41" s="29" t="s">
        <v>13</v>
      </c>
      <c r="C41" s="29" t="s">
        <v>41</v>
      </c>
      <c r="D41" s="9" t="s">
        <v>96</v>
      </c>
      <c r="E41" s="10"/>
      <c r="F41" s="114">
        <f t="shared" si="4"/>
        <v>1.5</v>
      </c>
      <c r="G41" s="114">
        <f t="shared" si="4"/>
        <v>1.7</v>
      </c>
    </row>
    <row r="42" spans="1:7" ht="45">
      <c r="A42" s="166" t="s">
        <v>229</v>
      </c>
      <c r="B42" s="29" t="s">
        <v>13</v>
      </c>
      <c r="C42" s="29" t="s">
        <v>41</v>
      </c>
      <c r="D42" s="9" t="s">
        <v>228</v>
      </c>
      <c r="E42" s="10"/>
      <c r="F42" s="114">
        <f t="shared" si="4"/>
        <v>1.5</v>
      </c>
      <c r="G42" s="114">
        <f t="shared" si="4"/>
        <v>1.7</v>
      </c>
    </row>
    <row r="43" spans="1:7" ht="30">
      <c r="A43" s="94" t="s">
        <v>80</v>
      </c>
      <c r="B43" s="24" t="s">
        <v>13</v>
      </c>
      <c r="C43" s="24" t="s">
        <v>41</v>
      </c>
      <c r="D43" s="10" t="s">
        <v>228</v>
      </c>
      <c r="E43" s="10" t="s">
        <v>74</v>
      </c>
      <c r="F43" s="113">
        <v>1.5</v>
      </c>
      <c r="G43" s="113">
        <v>1.7</v>
      </c>
    </row>
    <row r="44" spans="1:7" ht="45">
      <c r="A44" s="105" t="s">
        <v>51</v>
      </c>
      <c r="B44" s="8" t="s">
        <v>13</v>
      </c>
      <c r="C44" s="8" t="s">
        <v>44</v>
      </c>
      <c r="D44" s="28"/>
      <c r="E44" s="28"/>
      <c r="F44" s="106">
        <f>SUM(F45,F53)</f>
        <v>5767.7</v>
      </c>
      <c r="G44" s="106">
        <f>SUM(G45,G53)</f>
        <v>5635.5</v>
      </c>
    </row>
    <row r="45" spans="1:7" ht="75">
      <c r="A45" s="107" t="s">
        <v>283</v>
      </c>
      <c r="B45" s="15" t="s">
        <v>13</v>
      </c>
      <c r="C45" s="15" t="s">
        <v>44</v>
      </c>
      <c r="D45" s="15" t="s">
        <v>93</v>
      </c>
      <c r="E45" s="29"/>
      <c r="F45" s="106">
        <f t="shared" ref="F45:G46" si="5">SUM(F46)</f>
        <v>5048.5</v>
      </c>
      <c r="G45" s="106">
        <f t="shared" si="5"/>
        <v>4956.5</v>
      </c>
    </row>
    <row r="46" spans="1:7" ht="45">
      <c r="A46" s="107" t="s">
        <v>86</v>
      </c>
      <c r="B46" s="15" t="s">
        <v>13</v>
      </c>
      <c r="C46" s="15" t="s">
        <v>44</v>
      </c>
      <c r="D46" s="15" t="s">
        <v>94</v>
      </c>
      <c r="E46" s="29"/>
      <c r="F46" s="106">
        <f t="shared" si="5"/>
        <v>5048.5</v>
      </c>
      <c r="G46" s="106">
        <f t="shared" si="5"/>
        <v>4956.5</v>
      </c>
    </row>
    <row r="47" spans="1:7" ht="30">
      <c r="A47" s="107" t="s">
        <v>87</v>
      </c>
      <c r="B47" s="15" t="s">
        <v>13</v>
      </c>
      <c r="C47" s="15" t="s">
        <v>44</v>
      </c>
      <c r="D47" s="15" t="s">
        <v>95</v>
      </c>
      <c r="E47" s="29"/>
      <c r="F47" s="106">
        <f>SUM(F48,F51)</f>
        <v>5048.5</v>
      </c>
      <c r="G47" s="106">
        <f>SUM(G48,G51)</f>
        <v>4956.5</v>
      </c>
    </row>
    <row r="48" spans="1:7" ht="30">
      <c r="A48" s="107" t="s">
        <v>83</v>
      </c>
      <c r="B48" s="15" t="s">
        <v>13</v>
      </c>
      <c r="C48" s="15" t="s">
        <v>44</v>
      </c>
      <c r="D48" s="15" t="s">
        <v>85</v>
      </c>
      <c r="E48" s="29"/>
      <c r="F48" s="106">
        <f>SUM(F49:F50)</f>
        <v>4925.6000000000004</v>
      </c>
      <c r="G48" s="106">
        <f>SUM(G49:G50)</f>
        <v>4833.6000000000004</v>
      </c>
    </row>
    <row r="49" spans="1:7" ht="75">
      <c r="A49" s="94" t="s">
        <v>71</v>
      </c>
      <c r="B49" s="24" t="s">
        <v>13</v>
      </c>
      <c r="C49" s="24" t="s">
        <v>44</v>
      </c>
      <c r="D49" s="13" t="s">
        <v>85</v>
      </c>
      <c r="E49" s="10" t="s">
        <v>73</v>
      </c>
      <c r="F49" s="97">
        <v>4438.5</v>
      </c>
      <c r="G49" s="97">
        <v>4438.5</v>
      </c>
    </row>
    <row r="50" spans="1:7" ht="30">
      <c r="A50" s="94" t="s">
        <v>111</v>
      </c>
      <c r="B50" s="24" t="s">
        <v>13</v>
      </c>
      <c r="C50" s="24" t="s">
        <v>44</v>
      </c>
      <c r="D50" s="13" t="s">
        <v>85</v>
      </c>
      <c r="E50" s="10" t="s">
        <v>74</v>
      </c>
      <c r="F50" s="97">
        <v>487.1</v>
      </c>
      <c r="G50" s="97">
        <v>395.1</v>
      </c>
    </row>
    <row r="51" spans="1:7" ht="45">
      <c r="A51" s="107" t="s">
        <v>329</v>
      </c>
      <c r="B51" s="15" t="s">
        <v>13</v>
      </c>
      <c r="C51" s="15" t="s">
        <v>44</v>
      </c>
      <c r="D51" s="15" t="s">
        <v>331</v>
      </c>
      <c r="E51" s="29"/>
      <c r="F51" s="210">
        <f>SUM(F52)</f>
        <v>122.9</v>
      </c>
      <c r="G51" s="210">
        <f>SUM(G52)</f>
        <v>122.9</v>
      </c>
    </row>
    <row r="52" spans="1:7" ht="75">
      <c r="A52" s="94" t="s">
        <v>71</v>
      </c>
      <c r="B52" s="24" t="s">
        <v>13</v>
      </c>
      <c r="C52" s="24" t="s">
        <v>44</v>
      </c>
      <c r="D52" s="13" t="s">
        <v>331</v>
      </c>
      <c r="E52" s="10" t="s">
        <v>73</v>
      </c>
      <c r="F52" s="209">
        <v>122.9</v>
      </c>
      <c r="G52" s="209">
        <v>122.9</v>
      </c>
    </row>
    <row r="53" spans="1:7" ht="15">
      <c r="A53" s="100" t="s">
        <v>211</v>
      </c>
      <c r="B53" s="66" t="s">
        <v>13</v>
      </c>
      <c r="C53" s="66" t="s">
        <v>44</v>
      </c>
      <c r="D53" s="78" t="s">
        <v>210</v>
      </c>
      <c r="E53" s="14"/>
      <c r="F53" s="126">
        <f t="shared" ref="F53:G54" si="6">SUM(F54)</f>
        <v>719.19999999999993</v>
      </c>
      <c r="G53" s="126">
        <f t="shared" si="6"/>
        <v>679</v>
      </c>
    </row>
    <row r="54" spans="1:7" ht="30">
      <c r="A54" s="100" t="s">
        <v>319</v>
      </c>
      <c r="B54" s="66" t="s">
        <v>13</v>
      </c>
      <c r="C54" s="66" t="s">
        <v>44</v>
      </c>
      <c r="D54" s="78" t="s">
        <v>90</v>
      </c>
      <c r="E54" s="14"/>
      <c r="F54" s="126">
        <f t="shared" si="6"/>
        <v>719.19999999999993</v>
      </c>
      <c r="G54" s="126">
        <f t="shared" si="6"/>
        <v>679</v>
      </c>
    </row>
    <row r="55" spans="1:7" ht="15">
      <c r="A55" s="107" t="s">
        <v>218</v>
      </c>
      <c r="B55" s="9" t="s">
        <v>13</v>
      </c>
      <c r="C55" s="9" t="s">
        <v>44</v>
      </c>
      <c r="D55" s="15" t="s">
        <v>216</v>
      </c>
      <c r="E55" s="9"/>
      <c r="F55" s="106">
        <f>SUM(F56,F59)</f>
        <v>719.19999999999993</v>
      </c>
      <c r="G55" s="106">
        <f>SUM(G56,G59)</f>
        <v>679</v>
      </c>
    </row>
    <row r="56" spans="1:7" ht="30">
      <c r="A56" s="107" t="s">
        <v>83</v>
      </c>
      <c r="B56" s="10" t="s">
        <v>13</v>
      </c>
      <c r="C56" s="10" t="s">
        <v>44</v>
      </c>
      <c r="D56" s="15" t="s">
        <v>217</v>
      </c>
      <c r="E56" s="9"/>
      <c r="F56" s="106">
        <f>SUM(F57:F58)</f>
        <v>649.4</v>
      </c>
      <c r="G56" s="106">
        <f>SUM(G57:G58)</f>
        <v>609.29999999999995</v>
      </c>
    </row>
    <row r="57" spans="1:7" ht="75">
      <c r="A57" s="94" t="s">
        <v>71</v>
      </c>
      <c r="B57" s="10" t="s">
        <v>13</v>
      </c>
      <c r="C57" s="10" t="s">
        <v>44</v>
      </c>
      <c r="D57" s="13" t="s">
        <v>217</v>
      </c>
      <c r="E57" s="10" t="s">
        <v>73</v>
      </c>
      <c r="F57" s="155">
        <v>644.5</v>
      </c>
      <c r="G57" s="155">
        <v>609.29999999999995</v>
      </c>
    </row>
    <row r="58" spans="1:7" ht="30">
      <c r="A58" s="94" t="s">
        <v>80</v>
      </c>
      <c r="B58" s="10" t="s">
        <v>13</v>
      </c>
      <c r="C58" s="10" t="s">
        <v>44</v>
      </c>
      <c r="D58" s="13" t="s">
        <v>217</v>
      </c>
      <c r="E58" s="10" t="s">
        <v>74</v>
      </c>
      <c r="F58" s="155">
        <v>4.9000000000000004</v>
      </c>
      <c r="G58" s="155">
        <v>0</v>
      </c>
    </row>
    <row r="59" spans="1:7" ht="45">
      <c r="A59" s="107" t="s">
        <v>329</v>
      </c>
      <c r="B59" s="10" t="s">
        <v>13</v>
      </c>
      <c r="C59" s="10" t="s">
        <v>44</v>
      </c>
      <c r="D59" s="15" t="s">
        <v>332</v>
      </c>
      <c r="E59" s="9"/>
      <c r="F59" s="106">
        <f>SUM(F60:F60)</f>
        <v>69.8</v>
      </c>
      <c r="G59" s="106">
        <f>SUM(G60:G60)</f>
        <v>69.7</v>
      </c>
    </row>
    <row r="60" spans="1:7" ht="75">
      <c r="A60" s="94" t="s">
        <v>71</v>
      </c>
      <c r="B60" s="10" t="s">
        <v>13</v>
      </c>
      <c r="C60" s="10" t="s">
        <v>44</v>
      </c>
      <c r="D60" s="13" t="s">
        <v>332</v>
      </c>
      <c r="E60" s="10" t="s">
        <v>73</v>
      </c>
      <c r="F60" s="97">
        <v>69.8</v>
      </c>
      <c r="G60" s="97">
        <v>69.7</v>
      </c>
    </row>
    <row r="61" spans="1:7" ht="15">
      <c r="A61" s="125" t="s">
        <v>52</v>
      </c>
      <c r="B61" s="17" t="s">
        <v>13</v>
      </c>
      <c r="C61" s="17" t="s">
        <v>33</v>
      </c>
      <c r="D61" s="17"/>
      <c r="E61" s="17"/>
      <c r="F61" s="106">
        <f t="shared" ref="F61:G64" si="7">SUM(F62)</f>
        <v>224</v>
      </c>
      <c r="G61" s="106">
        <f t="shared" si="7"/>
        <v>224</v>
      </c>
    </row>
    <row r="62" spans="1:7" ht="15">
      <c r="A62" s="100" t="s">
        <v>211</v>
      </c>
      <c r="B62" s="19" t="s">
        <v>13</v>
      </c>
      <c r="C62" s="19" t="s">
        <v>33</v>
      </c>
      <c r="D62" s="19" t="s">
        <v>210</v>
      </c>
      <c r="E62" s="19"/>
      <c r="F62" s="106">
        <f t="shared" si="7"/>
        <v>224</v>
      </c>
      <c r="G62" s="106">
        <f t="shared" si="7"/>
        <v>224</v>
      </c>
    </row>
    <row r="63" spans="1:7" ht="30">
      <c r="A63" s="100" t="s">
        <v>319</v>
      </c>
      <c r="B63" s="19" t="s">
        <v>13</v>
      </c>
      <c r="C63" s="19" t="s">
        <v>33</v>
      </c>
      <c r="D63" s="19" t="s">
        <v>90</v>
      </c>
      <c r="E63" s="19"/>
      <c r="F63" s="106">
        <f t="shared" si="7"/>
        <v>224</v>
      </c>
      <c r="G63" s="106">
        <f t="shared" si="7"/>
        <v>224</v>
      </c>
    </row>
    <row r="64" spans="1:7" ht="45">
      <c r="A64" s="124" t="s">
        <v>91</v>
      </c>
      <c r="B64" s="9" t="s">
        <v>13</v>
      </c>
      <c r="C64" s="9" t="s">
        <v>33</v>
      </c>
      <c r="D64" s="19" t="s">
        <v>92</v>
      </c>
      <c r="E64" s="28"/>
      <c r="F64" s="106">
        <f t="shared" si="7"/>
        <v>224</v>
      </c>
      <c r="G64" s="106">
        <f t="shared" si="7"/>
        <v>224</v>
      </c>
    </row>
    <row r="65" spans="1:7" ht="15">
      <c r="A65" s="94" t="s">
        <v>72</v>
      </c>
      <c r="B65" s="10" t="s">
        <v>13</v>
      </c>
      <c r="C65" s="10" t="s">
        <v>33</v>
      </c>
      <c r="D65" s="20" t="s">
        <v>92</v>
      </c>
      <c r="E65" s="10" t="s">
        <v>75</v>
      </c>
      <c r="F65" s="97">
        <v>224</v>
      </c>
      <c r="G65" s="97">
        <v>224</v>
      </c>
    </row>
    <row r="66" spans="1:7" ht="15">
      <c r="A66" s="95" t="s">
        <v>16</v>
      </c>
      <c r="B66" s="18" t="s">
        <v>13</v>
      </c>
      <c r="C66" s="18" t="s">
        <v>17</v>
      </c>
      <c r="D66" s="18"/>
      <c r="E66" s="18"/>
      <c r="F66" s="106">
        <f>SUM(F67,F79,F74)</f>
        <v>2486.6</v>
      </c>
      <c r="G66" s="106">
        <f>SUM(G67,G79,G74)</f>
        <v>2353.4</v>
      </c>
    </row>
    <row r="67" spans="1:7" ht="60">
      <c r="A67" s="100" t="s">
        <v>293</v>
      </c>
      <c r="B67" s="61" t="s">
        <v>13</v>
      </c>
      <c r="C67" s="199" t="s">
        <v>17</v>
      </c>
      <c r="D67" s="200" t="s">
        <v>253</v>
      </c>
      <c r="E67" s="11"/>
      <c r="F67" s="112">
        <f t="shared" ref="F67:G70" si="8">SUM(F68)</f>
        <v>165</v>
      </c>
      <c r="G67" s="112">
        <f t="shared" si="8"/>
        <v>164</v>
      </c>
    </row>
    <row r="68" spans="1:7" ht="30">
      <c r="A68" s="100" t="s">
        <v>254</v>
      </c>
      <c r="B68" s="61" t="s">
        <v>13</v>
      </c>
      <c r="C68" s="61" t="s">
        <v>17</v>
      </c>
      <c r="D68" s="61" t="s">
        <v>255</v>
      </c>
      <c r="E68" s="10"/>
      <c r="F68" s="106">
        <f t="shared" si="8"/>
        <v>165</v>
      </c>
      <c r="G68" s="106">
        <f t="shared" si="8"/>
        <v>164</v>
      </c>
    </row>
    <row r="69" spans="1:7" ht="30">
      <c r="A69" s="100" t="s">
        <v>256</v>
      </c>
      <c r="B69" s="61" t="s">
        <v>13</v>
      </c>
      <c r="C69" s="61" t="s">
        <v>17</v>
      </c>
      <c r="D69" s="61" t="s">
        <v>257</v>
      </c>
      <c r="E69" s="10"/>
      <c r="F69" s="106">
        <f>SUM(F70,F72)</f>
        <v>165</v>
      </c>
      <c r="G69" s="106">
        <f>SUM(G70,G72)</f>
        <v>164</v>
      </c>
    </row>
    <row r="70" spans="1:7" ht="45">
      <c r="A70" s="121" t="s">
        <v>324</v>
      </c>
      <c r="B70" s="61" t="s">
        <v>13</v>
      </c>
      <c r="C70" s="61" t="s">
        <v>17</v>
      </c>
      <c r="D70" s="61" t="s">
        <v>325</v>
      </c>
      <c r="E70" s="10"/>
      <c r="F70" s="106">
        <f t="shared" si="8"/>
        <v>165</v>
      </c>
      <c r="G70" s="106">
        <f t="shared" si="8"/>
        <v>164</v>
      </c>
    </row>
    <row r="71" spans="1:7" ht="30">
      <c r="A71" s="94" t="s">
        <v>111</v>
      </c>
      <c r="B71" s="16" t="s">
        <v>13</v>
      </c>
      <c r="C71" s="201" t="s">
        <v>17</v>
      </c>
      <c r="D71" s="202" t="s">
        <v>325</v>
      </c>
      <c r="E71" s="11" t="s">
        <v>74</v>
      </c>
      <c r="F71" s="122">
        <v>165</v>
      </c>
      <c r="G71" s="97">
        <v>164</v>
      </c>
    </row>
    <row r="72" spans="1:7" ht="1.5" customHeight="1">
      <c r="A72" s="121" t="s">
        <v>327</v>
      </c>
      <c r="B72" s="61" t="s">
        <v>13</v>
      </c>
      <c r="C72" s="61" t="s">
        <v>17</v>
      </c>
      <c r="D72" s="61" t="s">
        <v>328</v>
      </c>
      <c r="E72" s="10"/>
      <c r="F72" s="106">
        <f>SUM(F73)</f>
        <v>0</v>
      </c>
      <c r="G72" s="106">
        <f>SUM(G73)</f>
        <v>0</v>
      </c>
    </row>
    <row r="73" spans="1:7" ht="30" hidden="1">
      <c r="A73" s="94" t="s">
        <v>111</v>
      </c>
      <c r="B73" s="16" t="s">
        <v>13</v>
      </c>
      <c r="C73" s="201" t="s">
        <v>17</v>
      </c>
      <c r="D73" s="202" t="s">
        <v>328</v>
      </c>
      <c r="E73" s="11" t="s">
        <v>74</v>
      </c>
      <c r="F73" s="122"/>
      <c r="G73" s="97"/>
    </row>
    <row r="74" spans="1:7" ht="45">
      <c r="A74" s="96" t="s">
        <v>285</v>
      </c>
      <c r="B74" s="9" t="s">
        <v>13</v>
      </c>
      <c r="C74" s="9" t="s">
        <v>17</v>
      </c>
      <c r="D74" s="15" t="s">
        <v>234</v>
      </c>
      <c r="E74" s="18"/>
      <c r="F74" s="106">
        <f t="shared" ref="F74:G77" si="9">SUM(F75)</f>
        <v>3</v>
      </c>
      <c r="G74" s="106">
        <f t="shared" si="9"/>
        <v>3</v>
      </c>
    </row>
    <row r="75" spans="1:7" ht="30">
      <c r="A75" s="96" t="s">
        <v>258</v>
      </c>
      <c r="B75" s="9" t="s">
        <v>13</v>
      </c>
      <c r="C75" s="9" t="s">
        <v>17</v>
      </c>
      <c r="D75" s="15" t="s">
        <v>259</v>
      </c>
      <c r="E75" s="18"/>
      <c r="F75" s="106">
        <f t="shared" si="9"/>
        <v>3</v>
      </c>
      <c r="G75" s="106">
        <f t="shared" si="9"/>
        <v>3</v>
      </c>
    </row>
    <row r="76" spans="1:7" ht="30">
      <c r="A76" s="96" t="s">
        <v>260</v>
      </c>
      <c r="B76" s="9" t="s">
        <v>13</v>
      </c>
      <c r="C76" s="9" t="s">
        <v>17</v>
      </c>
      <c r="D76" s="15" t="s">
        <v>261</v>
      </c>
      <c r="E76" s="18"/>
      <c r="F76" s="106">
        <f t="shared" si="9"/>
        <v>3</v>
      </c>
      <c r="G76" s="106">
        <f t="shared" si="9"/>
        <v>3</v>
      </c>
    </row>
    <row r="77" spans="1:7" ht="30">
      <c r="A77" s="100" t="s">
        <v>262</v>
      </c>
      <c r="B77" s="9" t="s">
        <v>13</v>
      </c>
      <c r="C77" s="9" t="s">
        <v>17</v>
      </c>
      <c r="D77" s="15" t="s">
        <v>263</v>
      </c>
      <c r="E77" s="18"/>
      <c r="F77" s="106">
        <f t="shared" si="9"/>
        <v>3</v>
      </c>
      <c r="G77" s="106">
        <f t="shared" si="9"/>
        <v>3</v>
      </c>
    </row>
    <row r="78" spans="1:7" ht="30">
      <c r="A78" s="94" t="s">
        <v>111</v>
      </c>
      <c r="B78" s="10" t="s">
        <v>13</v>
      </c>
      <c r="C78" s="10" t="s">
        <v>17</v>
      </c>
      <c r="D78" s="13" t="s">
        <v>263</v>
      </c>
      <c r="E78" s="13" t="s">
        <v>74</v>
      </c>
      <c r="F78" s="97">
        <v>3</v>
      </c>
      <c r="G78" s="97">
        <v>3</v>
      </c>
    </row>
    <row r="79" spans="1:7" ht="75">
      <c r="A79" s="107" t="s">
        <v>283</v>
      </c>
      <c r="B79" s="15" t="s">
        <v>13</v>
      </c>
      <c r="C79" s="15" t="s">
        <v>17</v>
      </c>
      <c r="D79" s="15" t="s">
        <v>93</v>
      </c>
      <c r="E79" s="29"/>
      <c r="F79" s="106">
        <f>SUM(F80)</f>
        <v>2318.6</v>
      </c>
      <c r="G79" s="106">
        <f>SUM(G80)</f>
        <v>2186.4</v>
      </c>
    </row>
    <row r="80" spans="1:7" ht="45">
      <c r="A80" s="107" t="s">
        <v>86</v>
      </c>
      <c r="B80" s="15" t="s">
        <v>13</v>
      </c>
      <c r="C80" s="15" t="s">
        <v>17</v>
      </c>
      <c r="D80" s="15" t="s">
        <v>94</v>
      </c>
      <c r="E80" s="29"/>
      <c r="F80" s="106">
        <f>SUM(F81,F85)</f>
        <v>2318.6</v>
      </c>
      <c r="G80" s="106">
        <f>SUM(G81,G85)</f>
        <v>2186.4</v>
      </c>
    </row>
    <row r="81" spans="1:7" ht="30">
      <c r="A81" s="107" t="s">
        <v>87</v>
      </c>
      <c r="B81" s="15" t="s">
        <v>13</v>
      </c>
      <c r="C81" s="15" t="s">
        <v>17</v>
      </c>
      <c r="D81" s="15" t="s">
        <v>95</v>
      </c>
      <c r="E81" s="29"/>
      <c r="F81" s="106">
        <f>SUM(F82)</f>
        <v>1832.6</v>
      </c>
      <c r="G81" s="106">
        <f>SUM(G82)</f>
        <v>1697.4</v>
      </c>
    </row>
    <row r="82" spans="1:7" ht="30">
      <c r="A82" s="107" t="s">
        <v>83</v>
      </c>
      <c r="B82" s="15" t="s">
        <v>13</v>
      </c>
      <c r="C82" s="15" t="s">
        <v>17</v>
      </c>
      <c r="D82" s="15" t="s">
        <v>85</v>
      </c>
      <c r="E82" s="29"/>
      <c r="F82" s="106">
        <f>SUM(F83:F84)</f>
        <v>1832.6</v>
      </c>
      <c r="G82" s="106">
        <f>SUM(G83:G84)</f>
        <v>1697.4</v>
      </c>
    </row>
    <row r="83" spans="1:7" ht="75">
      <c r="A83" s="94" t="s">
        <v>71</v>
      </c>
      <c r="B83" s="24" t="s">
        <v>13</v>
      </c>
      <c r="C83" s="24" t="s">
        <v>17</v>
      </c>
      <c r="D83" s="13" t="s">
        <v>85</v>
      </c>
      <c r="E83" s="10" t="s">
        <v>73</v>
      </c>
      <c r="F83" s="97">
        <v>1621.5</v>
      </c>
      <c r="G83" s="97">
        <v>1621.5</v>
      </c>
    </row>
    <row r="84" spans="1:7" ht="30">
      <c r="A84" s="94" t="s">
        <v>111</v>
      </c>
      <c r="B84" s="10" t="s">
        <v>13</v>
      </c>
      <c r="C84" s="10" t="s">
        <v>17</v>
      </c>
      <c r="D84" s="13" t="s">
        <v>85</v>
      </c>
      <c r="E84" s="10" t="s">
        <v>74</v>
      </c>
      <c r="F84" s="122">
        <v>211.1</v>
      </c>
      <c r="G84" s="122">
        <v>75.900000000000006</v>
      </c>
    </row>
    <row r="85" spans="1:7" ht="30">
      <c r="A85" s="116" t="s">
        <v>88</v>
      </c>
      <c r="B85" s="9" t="s">
        <v>13</v>
      </c>
      <c r="C85" s="9" t="s">
        <v>17</v>
      </c>
      <c r="D85" s="15" t="s">
        <v>96</v>
      </c>
      <c r="E85" s="15"/>
      <c r="F85" s="114">
        <f>SUM(F86,F88,F91,F94)</f>
        <v>486</v>
      </c>
      <c r="G85" s="114">
        <f>SUM(G86,G88,G91,G94)</f>
        <v>489</v>
      </c>
    </row>
    <row r="86" spans="1:7" ht="45">
      <c r="A86" s="117" t="s">
        <v>99</v>
      </c>
      <c r="B86" s="9" t="s">
        <v>13</v>
      </c>
      <c r="C86" s="9" t="s">
        <v>17</v>
      </c>
      <c r="D86" s="82" t="s">
        <v>100</v>
      </c>
      <c r="E86" s="15"/>
      <c r="F86" s="114">
        <f>SUM(F87)</f>
        <v>1</v>
      </c>
      <c r="G86" s="114">
        <f>SUM(G87)</f>
        <v>1</v>
      </c>
    </row>
    <row r="87" spans="1:7" ht="75">
      <c r="A87" s="94" t="s">
        <v>71</v>
      </c>
      <c r="B87" s="10" t="s">
        <v>13</v>
      </c>
      <c r="C87" s="10" t="s">
        <v>17</v>
      </c>
      <c r="D87" s="83" t="s">
        <v>100</v>
      </c>
      <c r="E87" s="10" t="s">
        <v>73</v>
      </c>
      <c r="F87" s="113">
        <v>1</v>
      </c>
      <c r="G87" s="113">
        <v>1</v>
      </c>
    </row>
    <row r="88" spans="1:7" ht="45">
      <c r="A88" s="118" t="s">
        <v>101</v>
      </c>
      <c r="B88" s="9" t="s">
        <v>13</v>
      </c>
      <c r="C88" s="9" t="s">
        <v>17</v>
      </c>
      <c r="D88" s="82" t="s">
        <v>102</v>
      </c>
      <c r="E88" s="9"/>
      <c r="F88" s="106">
        <f>SUM(F89:F90)</f>
        <v>421</v>
      </c>
      <c r="G88" s="106">
        <f>SUM(G89:G90)</f>
        <v>424</v>
      </c>
    </row>
    <row r="89" spans="1:7" ht="75">
      <c r="A89" s="94" t="s">
        <v>71</v>
      </c>
      <c r="B89" s="10" t="s">
        <v>13</v>
      </c>
      <c r="C89" s="10" t="s">
        <v>17</v>
      </c>
      <c r="D89" s="83" t="s">
        <v>102</v>
      </c>
      <c r="E89" s="10" t="s">
        <v>73</v>
      </c>
      <c r="F89" s="155">
        <v>374</v>
      </c>
      <c r="G89" s="155">
        <v>374</v>
      </c>
    </row>
    <row r="90" spans="1:7" ht="30">
      <c r="A90" s="94" t="s">
        <v>111</v>
      </c>
      <c r="B90" s="10" t="s">
        <v>13</v>
      </c>
      <c r="C90" s="10" t="s">
        <v>17</v>
      </c>
      <c r="D90" s="83" t="s">
        <v>102</v>
      </c>
      <c r="E90" s="10" t="s">
        <v>74</v>
      </c>
      <c r="F90" s="156">
        <v>47</v>
      </c>
      <c r="G90" s="156">
        <v>50</v>
      </c>
    </row>
    <row r="91" spans="1:7" ht="60">
      <c r="A91" s="100" t="s">
        <v>103</v>
      </c>
      <c r="B91" s="9" t="s">
        <v>13</v>
      </c>
      <c r="C91" s="9" t="s">
        <v>17</v>
      </c>
      <c r="D91" s="82" t="s">
        <v>104</v>
      </c>
      <c r="E91" s="13"/>
      <c r="F91" s="212">
        <f>SUM(F92:F93)</f>
        <v>63</v>
      </c>
      <c r="G91" s="212">
        <f>SUM(G92:G93)</f>
        <v>63</v>
      </c>
    </row>
    <row r="92" spans="1:7" ht="75">
      <c r="A92" s="94" t="s">
        <v>71</v>
      </c>
      <c r="B92" s="10" t="s">
        <v>13</v>
      </c>
      <c r="C92" s="10" t="s">
        <v>17</v>
      </c>
      <c r="D92" s="83" t="s">
        <v>104</v>
      </c>
      <c r="E92" s="13" t="s">
        <v>73</v>
      </c>
      <c r="F92" s="155">
        <v>31.1</v>
      </c>
      <c r="G92" s="155">
        <v>31.1</v>
      </c>
    </row>
    <row r="93" spans="1:7" ht="30">
      <c r="A93" s="94" t="s">
        <v>111</v>
      </c>
      <c r="B93" s="10" t="s">
        <v>13</v>
      </c>
      <c r="C93" s="10" t="s">
        <v>17</v>
      </c>
      <c r="D93" s="83" t="s">
        <v>104</v>
      </c>
      <c r="E93" s="10" t="s">
        <v>74</v>
      </c>
      <c r="F93" s="97">
        <v>31.9</v>
      </c>
      <c r="G93" s="97">
        <v>31.9</v>
      </c>
    </row>
    <row r="94" spans="1:7" ht="60">
      <c r="A94" s="100" t="s">
        <v>105</v>
      </c>
      <c r="B94" s="9" t="s">
        <v>13</v>
      </c>
      <c r="C94" s="9" t="s">
        <v>17</v>
      </c>
      <c r="D94" s="82" t="s">
        <v>106</v>
      </c>
      <c r="E94" s="10"/>
      <c r="F94" s="106">
        <f>SUM(F95)</f>
        <v>1</v>
      </c>
      <c r="G94" s="106">
        <f>SUM(G95)</f>
        <v>1</v>
      </c>
    </row>
    <row r="95" spans="1:7" ht="30.75" thickBot="1">
      <c r="A95" s="94" t="s">
        <v>111</v>
      </c>
      <c r="B95" s="10" t="s">
        <v>13</v>
      </c>
      <c r="C95" s="10" t="s">
        <v>17</v>
      </c>
      <c r="D95" s="83" t="s">
        <v>106</v>
      </c>
      <c r="E95" s="10" t="s">
        <v>74</v>
      </c>
      <c r="F95" s="113">
        <v>1</v>
      </c>
      <c r="G95" s="113">
        <v>1</v>
      </c>
    </row>
    <row r="96" spans="1:7" ht="17.25" thickTop="1" thickBot="1">
      <c r="A96" s="101" t="s">
        <v>53</v>
      </c>
      <c r="B96" s="6" t="s">
        <v>25</v>
      </c>
      <c r="C96" s="6"/>
      <c r="D96" s="6"/>
      <c r="E96" s="6"/>
      <c r="F96" s="111">
        <f t="shared" ref="F96:G101" si="10">SUM(F97)</f>
        <v>714.9</v>
      </c>
      <c r="G96" s="111">
        <f t="shared" si="10"/>
        <v>740.4</v>
      </c>
    </row>
    <row r="97" spans="1:7" ht="15.75" thickTop="1">
      <c r="A97" s="143" t="s">
        <v>67</v>
      </c>
      <c r="B97" s="44" t="s">
        <v>25</v>
      </c>
      <c r="C97" s="44" t="s">
        <v>15</v>
      </c>
      <c r="D97" s="44"/>
      <c r="E97" s="44"/>
      <c r="F97" s="112">
        <f t="shared" si="10"/>
        <v>714.9</v>
      </c>
      <c r="G97" s="112">
        <f t="shared" si="10"/>
        <v>740.4</v>
      </c>
    </row>
    <row r="98" spans="1:7" ht="75">
      <c r="A98" s="107" t="s">
        <v>283</v>
      </c>
      <c r="B98" s="9" t="s">
        <v>25</v>
      </c>
      <c r="C98" s="9" t="s">
        <v>15</v>
      </c>
      <c r="D98" s="15" t="s">
        <v>93</v>
      </c>
      <c r="E98" s="9"/>
      <c r="F98" s="106">
        <f t="shared" si="10"/>
        <v>714.9</v>
      </c>
      <c r="G98" s="106">
        <f t="shared" si="10"/>
        <v>740.4</v>
      </c>
    </row>
    <row r="99" spans="1:7" ht="45">
      <c r="A99" s="107" t="s">
        <v>86</v>
      </c>
      <c r="B99" s="9" t="s">
        <v>25</v>
      </c>
      <c r="C99" s="9" t="s">
        <v>15</v>
      </c>
      <c r="D99" s="15" t="s">
        <v>94</v>
      </c>
      <c r="E99" s="65"/>
      <c r="F99" s="123">
        <f t="shared" si="10"/>
        <v>714.9</v>
      </c>
      <c r="G99" s="123">
        <f t="shared" si="10"/>
        <v>740.4</v>
      </c>
    </row>
    <row r="100" spans="1:7" ht="30">
      <c r="A100" s="116" t="s">
        <v>88</v>
      </c>
      <c r="B100" s="9" t="s">
        <v>25</v>
      </c>
      <c r="C100" s="9" t="s">
        <v>15</v>
      </c>
      <c r="D100" s="15" t="s">
        <v>96</v>
      </c>
      <c r="E100" s="65"/>
      <c r="F100" s="123">
        <f t="shared" si="10"/>
        <v>714.9</v>
      </c>
      <c r="G100" s="123">
        <f t="shared" si="10"/>
        <v>740.4</v>
      </c>
    </row>
    <row r="101" spans="1:7" ht="45">
      <c r="A101" s="70" t="s">
        <v>89</v>
      </c>
      <c r="B101" s="9" t="s">
        <v>25</v>
      </c>
      <c r="C101" s="9" t="s">
        <v>15</v>
      </c>
      <c r="D101" s="82" t="s">
        <v>118</v>
      </c>
      <c r="E101" s="65"/>
      <c r="F101" s="123">
        <f t="shared" si="10"/>
        <v>714.9</v>
      </c>
      <c r="G101" s="123">
        <f t="shared" si="10"/>
        <v>740.4</v>
      </c>
    </row>
    <row r="102" spans="1:7" ht="15.75" thickBot="1">
      <c r="A102" s="94" t="s">
        <v>26</v>
      </c>
      <c r="B102" s="11" t="s">
        <v>25</v>
      </c>
      <c r="C102" s="11" t="s">
        <v>15</v>
      </c>
      <c r="D102" s="179" t="s">
        <v>118</v>
      </c>
      <c r="E102" s="12" t="s">
        <v>79</v>
      </c>
      <c r="F102" s="130">
        <v>714.9</v>
      </c>
      <c r="G102" s="130">
        <v>740.4</v>
      </c>
    </row>
    <row r="103" spans="1:7" ht="33" thickTop="1" thickBot="1">
      <c r="A103" s="144" t="s">
        <v>70</v>
      </c>
      <c r="B103" s="55" t="s">
        <v>15</v>
      </c>
      <c r="C103" s="56"/>
      <c r="D103" s="56"/>
      <c r="E103" s="56"/>
      <c r="F103" s="145">
        <f>SUM(F104)</f>
        <v>2012</v>
      </c>
      <c r="G103" s="145">
        <f>SUM(G104)</f>
        <v>1815.3</v>
      </c>
    </row>
    <row r="104" spans="1:7" ht="45.75" thickTop="1">
      <c r="A104" s="115" t="s">
        <v>286</v>
      </c>
      <c r="B104" s="165" t="s">
        <v>15</v>
      </c>
      <c r="C104" s="8" t="s">
        <v>30</v>
      </c>
      <c r="D104" s="13"/>
      <c r="E104" s="10"/>
      <c r="F104" s="99">
        <f>SUM(F105,F110)</f>
        <v>2012</v>
      </c>
      <c r="G104" s="99">
        <f>SUM(G105,G110)</f>
        <v>1815.3</v>
      </c>
    </row>
    <row r="105" spans="1:7" ht="45">
      <c r="A105" s="96" t="s">
        <v>287</v>
      </c>
      <c r="B105" s="9" t="s">
        <v>15</v>
      </c>
      <c r="C105" s="9" t="s">
        <v>30</v>
      </c>
      <c r="D105" s="15" t="s">
        <v>234</v>
      </c>
      <c r="E105" s="10"/>
      <c r="F105" s="109">
        <f t="shared" ref="F105:G108" si="11">SUM(F106)</f>
        <v>50</v>
      </c>
      <c r="G105" s="109">
        <f t="shared" si="11"/>
        <v>50</v>
      </c>
    </row>
    <row r="106" spans="1:7" ht="30">
      <c r="A106" s="100" t="s">
        <v>235</v>
      </c>
      <c r="B106" s="9" t="s">
        <v>15</v>
      </c>
      <c r="C106" s="9" t="s">
        <v>30</v>
      </c>
      <c r="D106" s="15" t="s">
        <v>236</v>
      </c>
      <c r="E106" s="9"/>
      <c r="F106" s="109">
        <f t="shared" si="11"/>
        <v>50</v>
      </c>
      <c r="G106" s="109">
        <f t="shared" si="11"/>
        <v>50</v>
      </c>
    </row>
    <row r="107" spans="1:7" ht="30">
      <c r="A107" s="100" t="s">
        <v>237</v>
      </c>
      <c r="B107" s="9" t="s">
        <v>15</v>
      </c>
      <c r="C107" s="9" t="s">
        <v>30</v>
      </c>
      <c r="D107" s="15" t="s">
        <v>238</v>
      </c>
      <c r="E107" s="9"/>
      <c r="F107" s="109">
        <f t="shared" si="11"/>
        <v>50</v>
      </c>
      <c r="G107" s="109">
        <f t="shared" si="11"/>
        <v>50</v>
      </c>
    </row>
    <row r="108" spans="1:7" ht="45">
      <c r="A108" s="100" t="s">
        <v>246</v>
      </c>
      <c r="B108" s="9" t="s">
        <v>15</v>
      </c>
      <c r="C108" s="9" t="s">
        <v>30</v>
      </c>
      <c r="D108" s="15" t="s">
        <v>239</v>
      </c>
      <c r="E108" s="9"/>
      <c r="F108" s="109">
        <f t="shared" si="11"/>
        <v>50</v>
      </c>
      <c r="G108" s="109">
        <f t="shared" si="11"/>
        <v>50</v>
      </c>
    </row>
    <row r="109" spans="1:7" ht="30">
      <c r="A109" s="94" t="s">
        <v>26</v>
      </c>
      <c r="B109" s="10" t="s">
        <v>15</v>
      </c>
      <c r="C109" s="10" t="s">
        <v>30</v>
      </c>
      <c r="D109" s="13" t="s">
        <v>239</v>
      </c>
      <c r="E109" s="10" t="s">
        <v>79</v>
      </c>
      <c r="F109" s="110">
        <v>50</v>
      </c>
      <c r="G109" s="110">
        <v>50</v>
      </c>
    </row>
    <row r="110" spans="1:7" ht="75">
      <c r="A110" s="107" t="s">
        <v>283</v>
      </c>
      <c r="B110" s="164" t="s">
        <v>15</v>
      </c>
      <c r="C110" s="9" t="s">
        <v>30</v>
      </c>
      <c r="D110" s="15" t="s">
        <v>93</v>
      </c>
      <c r="E110" s="10"/>
      <c r="F110" s="99">
        <f t="shared" ref="F110:G112" si="12">SUM(F111)</f>
        <v>1962</v>
      </c>
      <c r="G110" s="99">
        <f t="shared" si="12"/>
        <v>1765.3</v>
      </c>
    </row>
    <row r="111" spans="1:7" ht="30">
      <c r="A111" s="100" t="s">
        <v>112</v>
      </c>
      <c r="B111" s="9" t="s">
        <v>15</v>
      </c>
      <c r="C111" s="9" t="s">
        <v>30</v>
      </c>
      <c r="D111" s="9" t="s">
        <v>116</v>
      </c>
      <c r="E111" s="10"/>
      <c r="F111" s="114">
        <f t="shared" si="12"/>
        <v>1962</v>
      </c>
      <c r="G111" s="114">
        <f t="shared" si="12"/>
        <v>1765.3</v>
      </c>
    </row>
    <row r="112" spans="1:7" ht="30">
      <c r="A112" s="100" t="s">
        <v>113</v>
      </c>
      <c r="B112" s="9" t="s">
        <v>15</v>
      </c>
      <c r="C112" s="9" t="s">
        <v>30</v>
      </c>
      <c r="D112" s="9" t="s">
        <v>115</v>
      </c>
      <c r="E112" s="10"/>
      <c r="F112" s="114">
        <f t="shared" si="12"/>
        <v>1962</v>
      </c>
      <c r="G112" s="114">
        <f t="shared" si="12"/>
        <v>1765.3</v>
      </c>
    </row>
    <row r="113" spans="1:7" ht="15">
      <c r="A113" s="100" t="s">
        <v>114</v>
      </c>
      <c r="B113" s="9" t="s">
        <v>15</v>
      </c>
      <c r="C113" s="9" t="s">
        <v>30</v>
      </c>
      <c r="D113" s="9" t="s">
        <v>117</v>
      </c>
      <c r="E113" s="10"/>
      <c r="F113" s="114">
        <f>SUM(F114:F115)</f>
        <v>1962</v>
      </c>
      <c r="G113" s="114">
        <f>SUM(G114:G114)</f>
        <v>1765.3</v>
      </c>
    </row>
    <row r="114" spans="1:7" ht="75">
      <c r="A114" s="94" t="s">
        <v>71</v>
      </c>
      <c r="B114" s="10" t="s">
        <v>15</v>
      </c>
      <c r="C114" s="10" t="s">
        <v>30</v>
      </c>
      <c r="D114" s="9" t="s">
        <v>117</v>
      </c>
      <c r="E114" s="10" t="s">
        <v>73</v>
      </c>
      <c r="F114" s="113">
        <v>1890</v>
      </c>
      <c r="G114" s="113">
        <v>1765.3</v>
      </c>
    </row>
    <row r="115" spans="1:7" ht="30.75" thickBot="1">
      <c r="A115" s="94" t="s">
        <v>111</v>
      </c>
      <c r="B115" s="10" t="s">
        <v>15</v>
      </c>
      <c r="C115" s="10" t="s">
        <v>30</v>
      </c>
      <c r="D115" s="9" t="s">
        <v>117</v>
      </c>
      <c r="E115" s="11" t="s">
        <v>74</v>
      </c>
      <c r="F115" s="134">
        <v>72</v>
      </c>
      <c r="G115" s="134"/>
    </row>
    <row r="116" spans="1:7" ht="17.25" thickTop="1" thickBot="1">
      <c r="A116" s="101" t="s">
        <v>18</v>
      </c>
      <c r="B116" s="6" t="s">
        <v>19</v>
      </c>
      <c r="C116" s="6"/>
      <c r="D116" s="6"/>
      <c r="E116" s="6"/>
      <c r="F116" s="111">
        <f>SUM(F117,F130,F124,F143)</f>
        <v>21777</v>
      </c>
      <c r="G116" s="111">
        <f>SUM(G117,G130,G124,G143)</f>
        <v>22053</v>
      </c>
    </row>
    <row r="117" spans="1:7" ht="15.75" thickTop="1">
      <c r="A117" s="174" t="s">
        <v>231</v>
      </c>
      <c r="B117" s="175" t="s">
        <v>19</v>
      </c>
      <c r="C117" s="175" t="s">
        <v>13</v>
      </c>
      <c r="D117" s="176"/>
      <c r="E117" s="176"/>
      <c r="F117" s="126">
        <f t="shared" ref="F117:G120" si="13">SUM(F118)</f>
        <v>38</v>
      </c>
      <c r="G117" s="126">
        <f t="shared" si="13"/>
        <v>37</v>
      </c>
    </row>
    <row r="118" spans="1:7" ht="45">
      <c r="A118" s="116" t="s">
        <v>300</v>
      </c>
      <c r="B118" s="61" t="s">
        <v>19</v>
      </c>
      <c r="C118" s="61" t="s">
        <v>13</v>
      </c>
      <c r="D118" s="61" t="s">
        <v>170</v>
      </c>
      <c r="E118" s="18"/>
      <c r="F118" s="106">
        <f t="shared" si="13"/>
        <v>38</v>
      </c>
      <c r="G118" s="106">
        <f t="shared" si="13"/>
        <v>37</v>
      </c>
    </row>
    <row r="119" spans="1:7" ht="45">
      <c r="A119" s="116" t="s">
        <v>167</v>
      </c>
      <c r="B119" s="61" t="s">
        <v>19</v>
      </c>
      <c r="C119" s="61" t="s">
        <v>13</v>
      </c>
      <c r="D119" s="61" t="s">
        <v>171</v>
      </c>
      <c r="E119" s="18"/>
      <c r="F119" s="106">
        <f t="shared" si="13"/>
        <v>38</v>
      </c>
      <c r="G119" s="106">
        <f t="shared" si="13"/>
        <v>37</v>
      </c>
    </row>
    <row r="120" spans="1:7" ht="30">
      <c r="A120" s="116" t="s">
        <v>168</v>
      </c>
      <c r="B120" s="61" t="s">
        <v>19</v>
      </c>
      <c r="C120" s="61" t="s">
        <v>13</v>
      </c>
      <c r="D120" s="61" t="s">
        <v>172</v>
      </c>
      <c r="E120" s="18"/>
      <c r="F120" s="106">
        <f t="shared" si="13"/>
        <v>38</v>
      </c>
      <c r="G120" s="106">
        <f t="shared" si="13"/>
        <v>37</v>
      </c>
    </row>
    <row r="121" spans="1:7" ht="120">
      <c r="A121" s="100" t="s">
        <v>241</v>
      </c>
      <c r="B121" s="61" t="s">
        <v>19</v>
      </c>
      <c r="C121" s="61" t="s">
        <v>13</v>
      </c>
      <c r="D121" s="61" t="s">
        <v>232</v>
      </c>
      <c r="E121" s="16"/>
      <c r="F121" s="106">
        <f>SUM(F122:F123)</f>
        <v>38</v>
      </c>
      <c r="G121" s="106">
        <f>SUM(G122:G123)</f>
        <v>37</v>
      </c>
    </row>
    <row r="122" spans="1:7" ht="30">
      <c r="A122" s="94" t="s">
        <v>26</v>
      </c>
      <c r="B122" s="16" t="s">
        <v>19</v>
      </c>
      <c r="C122" s="16" t="s">
        <v>13</v>
      </c>
      <c r="D122" s="16" t="s">
        <v>232</v>
      </c>
      <c r="E122" s="16" t="s">
        <v>79</v>
      </c>
      <c r="F122" s="97">
        <v>14</v>
      </c>
      <c r="G122" s="97">
        <v>13</v>
      </c>
    </row>
    <row r="123" spans="1:7" ht="30">
      <c r="A123" s="94" t="s">
        <v>81</v>
      </c>
      <c r="B123" s="16" t="s">
        <v>19</v>
      </c>
      <c r="C123" s="16" t="s">
        <v>13</v>
      </c>
      <c r="D123" s="16" t="s">
        <v>232</v>
      </c>
      <c r="E123" s="16" t="s">
        <v>78</v>
      </c>
      <c r="F123" s="97">
        <v>24</v>
      </c>
      <c r="G123" s="97">
        <v>24</v>
      </c>
    </row>
    <row r="124" spans="1:7" ht="15">
      <c r="A124" s="125" t="s">
        <v>264</v>
      </c>
      <c r="B124" s="8" t="s">
        <v>19</v>
      </c>
      <c r="C124" s="8" t="s">
        <v>41</v>
      </c>
      <c r="D124" s="19"/>
      <c r="E124" s="19"/>
      <c r="F124" s="106">
        <f t="shared" ref="F124:G128" si="14">SUM(F125)</f>
        <v>132</v>
      </c>
      <c r="G124" s="106">
        <f t="shared" si="14"/>
        <v>131</v>
      </c>
    </row>
    <row r="125" spans="1:7" ht="60">
      <c r="A125" s="100" t="s">
        <v>284</v>
      </c>
      <c r="B125" s="15" t="s">
        <v>19</v>
      </c>
      <c r="C125" s="15" t="s">
        <v>41</v>
      </c>
      <c r="D125" s="15" t="s">
        <v>253</v>
      </c>
      <c r="E125" s="13"/>
      <c r="F125" s="106">
        <f t="shared" si="14"/>
        <v>132</v>
      </c>
      <c r="G125" s="106">
        <f t="shared" si="14"/>
        <v>131</v>
      </c>
    </row>
    <row r="126" spans="1:7" ht="30">
      <c r="A126" s="120" t="s">
        <v>265</v>
      </c>
      <c r="B126" s="13" t="s">
        <v>19</v>
      </c>
      <c r="C126" s="13" t="s">
        <v>41</v>
      </c>
      <c r="D126" s="15" t="s">
        <v>266</v>
      </c>
      <c r="E126" s="13"/>
      <c r="F126" s="106">
        <f t="shared" si="14"/>
        <v>132</v>
      </c>
      <c r="G126" s="106">
        <f t="shared" si="14"/>
        <v>131</v>
      </c>
    </row>
    <row r="127" spans="1:7" ht="30">
      <c r="A127" s="120" t="s">
        <v>267</v>
      </c>
      <c r="B127" s="9" t="s">
        <v>19</v>
      </c>
      <c r="C127" s="9" t="s">
        <v>41</v>
      </c>
      <c r="D127" s="15" t="s">
        <v>268</v>
      </c>
      <c r="E127" s="13"/>
      <c r="F127" s="106">
        <f t="shared" si="14"/>
        <v>132</v>
      </c>
      <c r="G127" s="106">
        <f t="shared" si="14"/>
        <v>131</v>
      </c>
    </row>
    <row r="128" spans="1:7" ht="30">
      <c r="A128" s="100" t="s">
        <v>269</v>
      </c>
      <c r="B128" s="13" t="s">
        <v>19</v>
      </c>
      <c r="C128" s="13" t="s">
        <v>41</v>
      </c>
      <c r="D128" s="15" t="s">
        <v>270</v>
      </c>
      <c r="E128" s="13"/>
      <c r="F128" s="106">
        <f t="shared" si="14"/>
        <v>132</v>
      </c>
      <c r="G128" s="106">
        <f t="shared" si="14"/>
        <v>131</v>
      </c>
    </row>
    <row r="129" spans="1:7" ht="30">
      <c r="A129" s="94" t="s">
        <v>26</v>
      </c>
      <c r="B129" s="10" t="s">
        <v>19</v>
      </c>
      <c r="C129" s="10" t="s">
        <v>41</v>
      </c>
      <c r="D129" s="13" t="s">
        <v>270</v>
      </c>
      <c r="E129" s="13" t="s">
        <v>79</v>
      </c>
      <c r="F129" s="97">
        <v>132</v>
      </c>
      <c r="G129" s="97">
        <v>131</v>
      </c>
    </row>
    <row r="130" spans="1:7" ht="15">
      <c r="A130" s="146" t="s">
        <v>39</v>
      </c>
      <c r="B130" s="8" t="s">
        <v>19</v>
      </c>
      <c r="C130" s="8" t="s">
        <v>28</v>
      </c>
      <c r="D130" s="18"/>
      <c r="E130" s="18"/>
      <c r="F130" s="106">
        <f t="shared" ref="F130:G131" si="15">SUM(F131)</f>
        <v>21596</v>
      </c>
      <c r="G130" s="106">
        <f t="shared" si="15"/>
        <v>21875</v>
      </c>
    </row>
    <row r="131" spans="1:7" ht="60">
      <c r="A131" s="120" t="s">
        <v>304</v>
      </c>
      <c r="B131" s="9" t="s">
        <v>19</v>
      </c>
      <c r="C131" s="9" t="s">
        <v>28</v>
      </c>
      <c r="D131" s="15" t="s">
        <v>123</v>
      </c>
      <c r="E131" s="18"/>
      <c r="F131" s="106">
        <f t="shared" si="15"/>
        <v>21596</v>
      </c>
      <c r="G131" s="106">
        <f t="shared" si="15"/>
        <v>21875</v>
      </c>
    </row>
    <row r="132" spans="1:7" ht="60">
      <c r="A132" s="100" t="s">
        <v>126</v>
      </c>
      <c r="B132" s="9" t="s">
        <v>19</v>
      </c>
      <c r="C132" s="9" t="s">
        <v>28</v>
      </c>
      <c r="D132" s="15" t="s">
        <v>124</v>
      </c>
      <c r="E132" s="13"/>
      <c r="F132" s="106">
        <f>SUM(F133,F140)</f>
        <v>21596</v>
      </c>
      <c r="G132" s="106">
        <f>SUM(G133,G140)</f>
        <v>21875</v>
      </c>
    </row>
    <row r="133" spans="1:7" ht="45">
      <c r="A133" s="100" t="s">
        <v>127</v>
      </c>
      <c r="B133" s="9" t="s">
        <v>19</v>
      </c>
      <c r="C133" s="9" t="s">
        <v>28</v>
      </c>
      <c r="D133" s="15" t="s">
        <v>125</v>
      </c>
      <c r="E133" s="13"/>
      <c r="F133" s="106">
        <f>SUM(F134,F136,F138)</f>
        <v>21496</v>
      </c>
      <c r="G133" s="106">
        <f>SUM(G134,G136,G138)</f>
        <v>21775</v>
      </c>
    </row>
    <row r="134" spans="1:7" ht="45">
      <c r="A134" s="100" t="s">
        <v>128</v>
      </c>
      <c r="B134" s="9" t="s">
        <v>19</v>
      </c>
      <c r="C134" s="9" t="s">
        <v>28</v>
      </c>
      <c r="D134" s="15" t="s">
        <v>129</v>
      </c>
      <c r="E134" s="13"/>
      <c r="F134" s="106">
        <f>SUM(F135)</f>
        <v>8938.4</v>
      </c>
      <c r="G134" s="106">
        <f>SUM(G135)</f>
        <v>8935.6</v>
      </c>
    </row>
    <row r="135" spans="1:7" ht="30">
      <c r="A135" s="94" t="s">
        <v>111</v>
      </c>
      <c r="B135" s="10" t="s">
        <v>19</v>
      </c>
      <c r="C135" s="10" t="s">
        <v>28</v>
      </c>
      <c r="D135" s="13" t="s">
        <v>129</v>
      </c>
      <c r="E135" s="13" t="s">
        <v>74</v>
      </c>
      <c r="F135" s="97">
        <v>8938.4</v>
      </c>
      <c r="G135" s="97">
        <v>8935.6</v>
      </c>
    </row>
    <row r="136" spans="1:7" ht="60">
      <c r="A136" s="100" t="s">
        <v>130</v>
      </c>
      <c r="B136" s="9" t="s">
        <v>19</v>
      </c>
      <c r="C136" s="9" t="s">
        <v>28</v>
      </c>
      <c r="D136" s="15" t="s">
        <v>131</v>
      </c>
      <c r="E136" s="13"/>
      <c r="F136" s="106">
        <f>SUM(F137)</f>
        <v>12432</v>
      </c>
      <c r="G136" s="106">
        <f>SUM(G137)</f>
        <v>12711</v>
      </c>
    </row>
    <row r="137" spans="1:7" ht="30">
      <c r="A137" s="94" t="s">
        <v>111</v>
      </c>
      <c r="B137" s="10" t="s">
        <v>19</v>
      </c>
      <c r="C137" s="10" t="s">
        <v>28</v>
      </c>
      <c r="D137" s="13" t="s">
        <v>131</v>
      </c>
      <c r="E137" s="13" t="s">
        <v>74</v>
      </c>
      <c r="F137" s="97">
        <v>12432</v>
      </c>
      <c r="G137" s="97">
        <v>12711</v>
      </c>
    </row>
    <row r="138" spans="1:7" ht="75">
      <c r="A138" s="100" t="s">
        <v>213</v>
      </c>
      <c r="B138" s="9" t="s">
        <v>19</v>
      </c>
      <c r="C138" s="9" t="s">
        <v>28</v>
      </c>
      <c r="D138" s="15" t="s">
        <v>233</v>
      </c>
      <c r="E138" s="13"/>
      <c r="F138" s="106">
        <f>SUM(F139)</f>
        <v>125.6</v>
      </c>
      <c r="G138" s="106">
        <f>SUM(G139)</f>
        <v>128.4</v>
      </c>
    </row>
    <row r="139" spans="1:7" ht="30">
      <c r="A139" s="94" t="s">
        <v>111</v>
      </c>
      <c r="B139" s="10" t="s">
        <v>19</v>
      </c>
      <c r="C139" s="10" t="s">
        <v>28</v>
      </c>
      <c r="D139" s="13" t="s">
        <v>233</v>
      </c>
      <c r="E139" s="13" t="s">
        <v>74</v>
      </c>
      <c r="F139" s="97">
        <v>125.6</v>
      </c>
      <c r="G139" s="130">
        <v>128.4</v>
      </c>
    </row>
    <row r="140" spans="1:7" ht="30">
      <c r="A140" s="100" t="s">
        <v>289</v>
      </c>
      <c r="B140" s="9" t="s">
        <v>19</v>
      </c>
      <c r="C140" s="9" t="s">
        <v>28</v>
      </c>
      <c r="D140" s="15" t="s">
        <v>290</v>
      </c>
      <c r="E140" s="13"/>
      <c r="F140" s="106">
        <f>SUM(F141)</f>
        <v>100</v>
      </c>
      <c r="G140" s="123">
        <f>SUM(G141)</f>
        <v>100</v>
      </c>
    </row>
    <row r="141" spans="1:7" ht="30">
      <c r="A141" s="100" t="s">
        <v>291</v>
      </c>
      <c r="B141" s="9" t="s">
        <v>19</v>
      </c>
      <c r="C141" s="9" t="s">
        <v>28</v>
      </c>
      <c r="D141" s="15" t="s">
        <v>292</v>
      </c>
      <c r="E141" s="13"/>
      <c r="F141" s="106">
        <f>SUM(F142)</f>
        <v>100</v>
      </c>
      <c r="G141" s="123">
        <f>SUM(G142)</f>
        <v>100</v>
      </c>
    </row>
    <row r="142" spans="1:7" ht="30">
      <c r="A142" s="94" t="s">
        <v>111</v>
      </c>
      <c r="B142" s="10" t="s">
        <v>19</v>
      </c>
      <c r="C142" s="10" t="s">
        <v>28</v>
      </c>
      <c r="D142" s="13" t="s">
        <v>292</v>
      </c>
      <c r="E142" s="13" t="s">
        <v>74</v>
      </c>
      <c r="F142" s="97">
        <v>100</v>
      </c>
      <c r="G142" s="130">
        <v>100</v>
      </c>
    </row>
    <row r="143" spans="1:7" ht="15">
      <c r="A143" s="95" t="s">
        <v>335</v>
      </c>
      <c r="B143" s="18" t="s">
        <v>19</v>
      </c>
      <c r="C143" s="18" t="s">
        <v>336</v>
      </c>
      <c r="D143" s="18"/>
      <c r="E143" s="18"/>
      <c r="F143" s="106">
        <f t="shared" ref="F143:G147" si="16">SUM(F144)</f>
        <v>11</v>
      </c>
      <c r="G143" s="106">
        <f t="shared" si="16"/>
        <v>10</v>
      </c>
    </row>
    <row r="144" spans="1:7" ht="45">
      <c r="A144" s="116" t="s">
        <v>305</v>
      </c>
      <c r="B144" s="61" t="s">
        <v>19</v>
      </c>
      <c r="C144" s="61" t="s">
        <v>336</v>
      </c>
      <c r="D144" s="61" t="s">
        <v>120</v>
      </c>
      <c r="E144" s="15"/>
      <c r="F144" s="106">
        <f t="shared" si="16"/>
        <v>11</v>
      </c>
      <c r="G144" s="106">
        <f t="shared" si="16"/>
        <v>10</v>
      </c>
    </row>
    <row r="145" spans="1:7" ht="30">
      <c r="A145" s="100" t="s">
        <v>337</v>
      </c>
      <c r="B145" s="61" t="s">
        <v>19</v>
      </c>
      <c r="C145" s="61" t="s">
        <v>336</v>
      </c>
      <c r="D145" s="61" t="s">
        <v>121</v>
      </c>
      <c r="E145" s="15"/>
      <c r="F145" s="106">
        <f t="shared" si="16"/>
        <v>11</v>
      </c>
      <c r="G145" s="106">
        <f t="shared" si="16"/>
        <v>10</v>
      </c>
    </row>
    <row r="146" spans="1:7" ht="15">
      <c r="A146" s="94" t="s">
        <v>119</v>
      </c>
      <c r="B146" s="61" t="s">
        <v>19</v>
      </c>
      <c r="C146" s="61" t="s">
        <v>336</v>
      </c>
      <c r="D146" s="61" t="s">
        <v>122</v>
      </c>
      <c r="E146" s="15"/>
      <c r="F146" s="106">
        <f t="shared" si="16"/>
        <v>11</v>
      </c>
      <c r="G146" s="106">
        <f t="shared" si="16"/>
        <v>10</v>
      </c>
    </row>
    <row r="147" spans="1:7" ht="45">
      <c r="A147" s="100" t="s">
        <v>338</v>
      </c>
      <c r="B147" s="61" t="s">
        <v>19</v>
      </c>
      <c r="C147" s="61" t="s">
        <v>336</v>
      </c>
      <c r="D147" s="61" t="s">
        <v>339</v>
      </c>
      <c r="E147" s="15"/>
      <c r="F147" s="106">
        <f t="shared" si="16"/>
        <v>11</v>
      </c>
      <c r="G147" s="106">
        <f t="shared" si="16"/>
        <v>10</v>
      </c>
    </row>
    <row r="148" spans="1:7" ht="30.75" thickBot="1">
      <c r="A148" s="94" t="s">
        <v>81</v>
      </c>
      <c r="B148" s="13" t="s">
        <v>19</v>
      </c>
      <c r="C148" s="13" t="s">
        <v>336</v>
      </c>
      <c r="D148" s="16" t="s">
        <v>339</v>
      </c>
      <c r="E148" s="10" t="s">
        <v>78</v>
      </c>
      <c r="F148" s="97">
        <v>11</v>
      </c>
      <c r="G148" s="97">
        <v>10</v>
      </c>
    </row>
    <row r="149" spans="1:7" s="43" customFormat="1" ht="17.25" thickTop="1" thickBot="1">
      <c r="A149" s="101" t="s">
        <v>40</v>
      </c>
      <c r="B149" s="6" t="s">
        <v>41</v>
      </c>
      <c r="C149" s="6"/>
      <c r="D149" s="6"/>
      <c r="E149" s="6"/>
      <c r="F149" s="111">
        <f>SUM(F150,F161,F174)</f>
        <v>40145</v>
      </c>
      <c r="G149" s="111">
        <f>SUM(G150,G161,G174)</f>
        <v>14339.8</v>
      </c>
    </row>
    <row r="150" spans="1:7" ht="15.75" thickTop="1">
      <c r="A150" s="141" t="s">
        <v>42</v>
      </c>
      <c r="B150" s="14" t="s">
        <v>41</v>
      </c>
      <c r="C150" s="14" t="s">
        <v>13</v>
      </c>
      <c r="D150" s="14"/>
      <c r="E150" s="14"/>
      <c r="F150" s="142">
        <f>SUM(F151,F156)</f>
        <v>442</v>
      </c>
      <c r="G150" s="142">
        <f>SUM(G151,G156)</f>
        <v>397.8</v>
      </c>
    </row>
    <row r="151" spans="1:7" ht="60">
      <c r="A151" s="100" t="s">
        <v>293</v>
      </c>
      <c r="B151" s="15" t="s">
        <v>41</v>
      </c>
      <c r="C151" s="15" t="s">
        <v>13</v>
      </c>
      <c r="D151" s="15" t="s">
        <v>253</v>
      </c>
      <c r="E151" s="13"/>
      <c r="F151" s="106">
        <f t="shared" ref="F151:G154" si="17">SUM(F152)</f>
        <v>265</v>
      </c>
      <c r="G151" s="106">
        <f t="shared" si="17"/>
        <v>262</v>
      </c>
    </row>
    <row r="152" spans="1:7" ht="30">
      <c r="A152" s="120" t="s">
        <v>254</v>
      </c>
      <c r="B152" s="13" t="s">
        <v>41</v>
      </c>
      <c r="C152" s="13" t="s">
        <v>13</v>
      </c>
      <c r="D152" s="15" t="s">
        <v>255</v>
      </c>
      <c r="E152" s="13"/>
      <c r="F152" s="106">
        <f t="shared" si="17"/>
        <v>265</v>
      </c>
      <c r="G152" s="106">
        <f t="shared" si="17"/>
        <v>262</v>
      </c>
    </row>
    <row r="153" spans="1:7" ht="30">
      <c r="A153" s="120" t="s">
        <v>256</v>
      </c>
      <c r="B153" s="9" t="s">
        <v>41</v>
      </c>
      <c r="C153" s="9" t="s">
        <v>13</v>
      </c>
      <c r="D153" s="15" t="s">
        <v>257</v>
      </c>
      <c r="E153" s="13"/>
      <c r="F153" s="106">
        <f t="shared" si="17"/>
        <v>265</v>
      </c>
      <c r="G153" s="106">
        <f t="shared" si="17"/>
        <v>262</v>
      </c>
    </row>
    <row r="154" spans="1:7" ht="75">
      <c r="A154" s="100" t="s">
        <v>294</v>
      </c>
      <c r="B154" s="13" t="s">
        <v>41</v>
      </c>
      <c r="C154" s="13" t="s">
        <v>13</v>
      </c>
      <c r="D154" s="15" t="s">
        <v>295</v>
      </c>
      <c r="E154" s="13"/>
      <c r="F154" s="106">
        <f t="shared" si="17"/>
        <v>265</v>
      </c>
      <c r="G154" s="106">
        <f t="shared" si="17"/>
        <v>262</v>
      </c>
    </row>
    <row r="155" spans="1:7" ht="30">
      <c r="A155" s="94" t="s">
        <v>111</v>
      </c>
      <c r="B155" s="10" t="s">
        <v>41</v>
      </c>
      <c r="C155" s="10" t="s">
        <v>13</v>
      </c>
      <c r="D155" s="13" t="s">
        <v>295</v>
      </c>
      <c r="E155" s="13" t="s">
        <v>74</v>
      </c>
      <c r="F155" s="97">
        <v>265</v>
      </c>
      <c r="G155" s="97">
        <v>262</v>
      </c>
    </row>
    <row r="156" spans="1:7" ht="60">
      <c r="A156" s="120" t="s">
        <v>303</v>
      </c>
      <c r="B156" s="9" t="s">
        <v>41</v>
      </c>
      <c r="C156" s="9" t="s">
        <v>13</v>
      </c>
      <c r="D156" s="15" t="s">
        <v>134</v>
      </c>
      <c r="E156" s="15"/>
      <c r="F156" s="106">
        <f t="shared" ref="F156:G159" si="18">SUM(F157)</f>
        <v>177</v>
      </c>
      <c r="G156" s="106">
        <f t="shared" si="18"/>
        <v>135.80000000000001</v>
      </c>
    </row>
    <row r="157" spans="1:7" ht="45">
      <c r="A157" s="120" t="s">
        <v>132</v>
      </c>
      <c r="B157" s="9" t="s">
        <v>41</v>
      </c>
      <c r="C157" s="9" t="s">
        <v>13</v>
      </c>
      <c r="D157" s="15" t="s">
        <v>135</v>
      </c>
      <c r="E157" s="15"/>
      <c r="F157" s="106">
        <f t="shared" si="18"/>
        <v>177</v>
      </c>
      <c r="G157" s="106">
        <f t="shared" si="18"/>
        <v>135.80000000000001</v>
      </c>
    </row>
    <row r="158" spans="1:7" ht="30">
      <c r="A158" s="120" t="s">
        <v>133</v>
      </c>
      <c r="B158" s="9" t="s">
        <v>41</v>
      </c>
      <c r="C158" s="9" t="s">
        <v>13</v>
      </c>
      <c r="D158" s="15" t="s">
        <v>137</v>
      </c>
      <c r="E158" s="15"/>
      <c r="F158" s="106">
        <f t="shared" si="18"/>
        <v>177</v>
      </c>
      <c r="G158" s="106">
        <f t="shared" si="18"/>
        <v>135.80000000000001</v>
      </c>
    </row>
    <row r="159" spans="1:7" ht="45">
      <c r="A159" s="120" t="s">
        <v>227</v>
      </c>
      <c r="B159" s="9" t="s">
        <v>41</v>
      </c>
      <c r="C159" s="9" t="s">
        <v>13</v>
      </c>
      <c r="D159" s="15" t="s">
        <v>138</v>
      </c>
      <c r="E159" s="15"/>
      <c r="F159" s="106">
        <f t="shared" si="18"/>
        <v>177</v>
      </c>
      <c r="G159" s="106">
        <f t="shared" si="18"/>
        <v>135.80000000000001</v>
      </c>
    </row>
    <row r="160" spans="1:7" ht="30">
      <c r="A160" s="94" t="s">
        <v>111</v>
      </c>
      <c r="B160" s="13" t="s">
        <v>41</v>
      </c>
      <c r="C160" s="13" t="s">
        <v>13</v>
      </c>
      <c r="D160" s="13" t="s">
        <v>138</v>
      </c>
      <c r="E160" s="13" t="s">
        <v>74</v>
      </c>
      <c r="F160" s="97">
        <v>177</v>
      </c>
      <c r="G160" s="97">
        <v>135.80000000000001</v>
      </c>
    </row>
    <row r="161" spans="1:7" ht="15">
      <c r="A161" s="125" t="s">
        <v>48</v>
      </c>
      <c r="B161" s="18" t="s">
        <v>41</v>
      </c>
      <c r="C161" s="18" t="s">
        <v>25</v>
      </c>
      <c r="D161" s="18"/>
      <c r="E161" s="18"/>
      <c r="F161" s="106">
        <f t="shared" ref="F161:G169" si="19">SUM(F162)</f>
        <v>36861</v>
      </c>
      <c r="G161" s="106">
        <f t="shared" si="19"/>
        <v>11311</v>
      </c>
    </row>
    <row r="162" spans="1:7" ht="60">
      <c r="A162" s="120" t="s">
        <v>303</v>
      </c>
      <c r="B162" s="15" t="s">
        <v>41</v>
      </c>
      <c r="C162" s="15" t="s">
        <v>25</v>
      </c>
      <c r="D162" s="15" t="s">
        <v>134</v>
      </c>
      <c r="E162" s="13"/>
      <c r="F162" s="106">
        <f t="shared" si="19"/>
        <v>36861</v>
      </c>
      <c r="G162" s="106">
        <f t="shared" si="19"/>
        <v>11311</v>
      </c>
    </row>
    <row r="163" spans="1:7" ht="45">
      <c r="A163" s="120" t="s">
        <v>132</v>
      </c>
      <c r="B163" s="13" t="s">
        <v>41</v>
      </c>
      <c r="C163" s="13" t="s">
        <v>25</v>
      </c>
      <c r="D163" s="15" t="s">
        <v>135</v>
      </c>
      <c r="E163" s="13"/>
      <c r="F163" s="106">
        <f>SUM(F164,F171)</f>
        <v>36861</v>
      </c>
      <c r="G163" s="106">
        <f>SUM(G164,G171)</f>
        <v>11311</v>
      </c>
    </row>
    <row r="164" spans="1:7" ht="30">
      <c r="A164" s="120" t="s">
        <v>133</v>
      </c>
      <c r="B164" s="9" t="s">
        <v>41</v>
      </c>
      <c r="C164" s="9" t="s">
        <v>25</v>
      </c>
      <c r="D164" s="15" t="s">
        <v>137</v>
      </c>
      <c r="E164" s="13"/>
      <c r="F164" s="106">
        <f>SUM(F165,F167,F169)</f>
        <v>26861</v>
      </c>
      <c r="G164" s="106">
        <f>SUM(G165,G167,G169)</f>
        <v>1311</v>
      </c>
    </row>
    <row r="165" spans="1:7" ht="45">
      <c r="A165" s="100" t="s">
        <v>333</v>
      </c>
      <c r="B165" s="13" t="s">
        <v>41</v>
      </c>
      <c r="C165" s="13" t="s">
        <v>25</v>
      </c>
      <c r="D165" s="15" t="s">
        <v>334</v>
      </c>
      <c r="E165" s="13"/>
      <c r="F165" s="106">
        <f>SUM(F166)</f>
        <v>596</v>
      </c>
      <c r="G165" s="106">
        <f>SUM(G166)</f>
        <v>589</v>
      </c>
    </row>
    <row r="166" spans="1:7" ht="30">
      <c r="A166" s="94" t="s">
        <v>26</v>
      </c>
      <c r="B166" s="10" t="s">
        <v>41</v>
      </c>
      <c r="C166" s="10" t="s">
        <v>25</v>
      </c>
      <c r="D166" s="13" t="s">
        <v>334</v>
      </c>
      <c r="E166" s="13" t="s">
        <v>79</v>
      </c>
      <c r="F166" s="97">
        <v>596</v>
      </c>
      <c r="G166" s="97">
        <v>589</v>
      </c>
    </row>
    <row r="167" spans="1:7" ht="60">
      <c r="A167" s="100" t="s">
        <v>354</v>
      </c>
      <c r="B167" s="15" t="s">
        <v>41</v>
      </c>
      <c r="C167" s="15" t="s">
        <v>25</v>
      </c>
      <c r="D167" s="78" t="s">
        <v>355</v>
      </c>
      <c r="E167" s="13"/>
      <c r="F167" s="106">
        <f>SUM(F168)</f>
        <v>25543</v>
      </c>
      <c r="G167" s="106">
        <f>SUM(G168)</f>
        <v>0</v>
      </c>
    </row>
    <row r="168" spans="1:7" ht="30">
      <c r="A168" s="94" t="s">
        <v>356</v>
      </c>
      <c r="B168" s="13" t="s">
        <v>41</v>
      </c>
      <c r="C168" s="13" t="s">
        <v>25</v>
      </c>
      <c r="D168" s="77" t="s">
        <v>355</v>
      </c>
      <c r="E168" s="13" t="s">
        <v>352</v>
      </c>
      <c r="F168" s="97">
        <v>25543</v>
      </c>
      <c r="G168" s="97"/>
    </row>
    <row r="169" spans="1:7" ht="60">
      <c r="A169" s="100" t="s">
        <v>136</v>
      </c>
      <c r="B169" s="13" t="s">
        <v>41</v>
      </c>
      <c r="C169" s="13" t="s">
        <v>25</v>
      </c>
      <c r="D169" s="15" t="s">
        <v>139</v>
      </c>
      <c r="E169" s="13"/>
      <c r="F169" s="106">
        <f t="shared" si="19"/>
        <v>722</v>
      </c>
      <c r="G169" s="106">
        <f t="shared" si="19"/>
        <v>722</v>
      </c>
    </row>
    <row r="170" spans="1:7" ht="30">
      <c r="A170" s="94" t="s">
        <v>26</v>
      </c>
      <c r="B170" s="10" t="s">
        <v>41</v>
      </c>
      <c r="C170" s="10" t="s">
        <v>25</v>
      </c>
      <c r="D170" s="13" t="s">
        <v>139</v>
      </c>
      <c r="E170" s="13" t="s">
        <v>79</v>
      </c>
      <c r="F170" s="97">
        <v>722</v>
      </c>
      <c r="G170" s="97">
        <v>722</v>
      </c>
    </row>
    <row r="171" spans="1:7" ht="15">
      <c r="A171" s="100" t="s">
        <v>357</v>
      </c>
      <c r="B171" s="9" t="s">
        <v>41</v>
      </c>
      <c r="C171" s="9" t="s">
        <v>25</v>
      </c>
      <c r="D171" s="15" t="s">
        <v>358</v>
      </c>
      <c r="E171" s="13"/>
      <c r="F171" s="106">
        <f>SUM(F172)</f>
        <v>10000</v>
      </c>
      <c r="G171" s="106">
        <f>SUM(G172)</f>
        <v>10000</v>
      </c>
    </row>
    <row r="172" spans="1:7" ht="30">
      <c r="A172" s="100" t="s">
        <v>360</v>
      </c>
      <c r="B172" s="15" t="s">
        <v>41</v>
      </c>
      <c r="C172" s="15" t="s">
        <v>25</v>
      </c>
      <c r="D172" s="78" t="s">
        <v>359</v>
      </c>
      <c r="E172" s="13"/>
      <c r="F172" s="106">
        <f>SUM(F173)</f>
        <v>10000</v>
      </c>
      <c r="G172" s="106">
        <f>SUM(G173)</f>
        <v>10000</v>
      </c>
    </row>
    <row r="173" spans="1:7" ht="30">
      <c r="A173" s="94" t="s">
        <v>356</v>
      </c>
      <c r="B173" s="13" t="s">
        <v>41</v>
      </c>
      <c r="C173" s="13" t="s">
        <v>25</v>
      </c>
      <c r="D173" s="77" t="s">
        <v>359</v>
      </c>
      <c r="E173" s="13" t="s">
        <v>352</v>
      </c>
      <c r="F173" s="97">
        <v>10000</v>
      </c>
      <c r="G173" s="97">
        <v>10000</v>
      </c>
    </row>
    <row r="174" spans="1:7" ht="15">
      <c r="A174" s="95" t="s">
        <v>43</v>
      </c>
      <c r="B174" s="18" t="s">
        <v>41</v>
      </c>
      <c r="C174" s="18" t="s">
        <v>15</v>
      </c>
      <c r="D174" s="18"/>
      <c r="E174" s="18"/>
      <c r="F174" s="106">
        <f>SUM(F175,F182)</f>
        <v>2842</v>
      </c>
      <c r="G174" s="106">
        <f>SUM(G175,G182)</f>
        <v>2631</v>
      </c>
    </row>
    <row r="175" spans="1:7" ht="45">
      <c r="A175" s="127" t="s">
        <v>301</v>
      </c>
      <c r="B175" s="15" t="s">
        <v>41</v>
      </c>
      <c r="C175" s="15" t="s">
        <v>15</v>
      </c>
      <c r="D175" s="15" t="s">
        <v>142</v>
      </c>
      <c r="E175" s="13"/>
      <c r="F175" s="126">
        <f t="shared" ref="F175:G178" si="20">SUM(F176)</f>
        <v>837</v>
      </c>
      <c r="G175" s="126">
        <f t="shared" si="20"/>
        <v>403</v>
      </c>
    </row>
    <row r="176" spans="1:7" ht="30">
      <c r="A176" s="100" t="s">
        <v>140</v>
      </c>
      <c r="B176" s="15" t="s">
        <v>41</v>
      </c>
      <c r="C176" s="15" t="s">
        <v>15</v>
      </c>
      <c r="D176" s="15" t="s">
        <v>143</v>
      </c>
      <c r="E176" s="13"/>
      <c r="F176" s="126">
        <f t="shared" si="20"/>
        <v>837</v>
      </c>
      <c r="G176" s="126">
        <f t="shared" si="20"/>
        <v>403</v>
      </c>
    </row>
    <row r="177" spans="1:7" ht="30">
      <c r="A177" s="96" t="s">
        <v>141</v>
      </c>
      <c r="B177" s="9" t="s">
        <v>41</v>
      </c>
      <c r="C177" s="9" t="s">
        <v>15</v>
      </c>
      <c r="D177" s="15" t="s">
        <v>144</v>
      </c>
      <c r="E177" s="18"/>
      <c r="F177" s="106">
        <f>SUM(F178,F180)</f>
        <v>837</v>
      </c>
      <c r="G177" s="106">
        <f>SUM(G178,G180)</f>
        <v>403</v>
      </c>
    </row>
    <row r="178" spans="1:7" ht="75">
      <c r="A178" s="100" t="s">
        <v>247</v>
      </c>
      <c r="B178" s="9" t="s">
        <v>41</v>
      </c>
      <c r="C178" s="9" t="s">
        <v>15</v>
      </c>
      <c r="D178" s="15" t="s">
        <v>145</v>
      </c>
      <c r="E178" s="13"/>
      <c r="F178" s="106">
        <f t="shared" si="20"/>
        <v>130</v>
      </c>
      <c r="G178" s="106">
        <f t="shared" si="20"/>
        <v>100</v>
      </c>
    </row>
    <row r="179" spans="1:7" ht="30">
      <c r="A179" s="94" t="s">
        <v>26</v>
      </c>
      <c r="B179" s="13" t="s">
        <v>41</v>
      </c>
      <c r="C179" s="13" t="s">
        <v>15</v>
      </c>
      <c r="D179" s="13" t="s">
        <v>145</v>
      </c>
      <c r="E179" s="13" t="s">
        <v>79</v>
      </c>
      <c r="F179" s="130">
        <v>130</v>
      </c>
      <c r="G179" s="130">
        <v>100</v>
      </c>
    </row>
    <row r="180" spans="1:7" ht="75">
      <c r="A180" s="100" t="s">
        <v>248</v>
      </c>
      <c r="B180" s="9" t="s">
        <v>41</v>
      </c>
      <c r="C180" s="9" t="s">
        <v>15</v>
      </c>
      <c r="D180" s="15" t="s">
        <v>280</v>
      </c>
      <c r="E180" s="13"/>
      <c r="F180" s="106">
        <f>SUM(F181)</f>
        <v>707</v>
      </c>
      <c r="G180" s="106">
        <f>SUM(G181)</f>
        <v>303</v>
      </c>
    </row>
    <row r="181" spans="1:7" ht="30">
      <c r="A181" s="94" t="s">
        <v>26</v>
      </c>
      <c r="B181" s="13" t="s">
        <v>41</v>
      </c>
      <c r="C181" s="13" t="s">
        <v>15</v>
      </c>
      <c r="D181" s="13" t="s">
        <v>280</v>
      </c>
      <c r="E181" s="13" t="s">
        <v>79</v>
      </c>
      <c r="F181" s="130">
        <v>707</v>
      </c>
      <c r="G181" s="130">
        <v>303</v>
      </c>
    </row>
    <row r="182" spans="1:7" ht="60">
      <c r="A182" s="120" t="s">
        <v>304</v>
      </c>
      <c r="B182" s="15" t="s">
        <v>41</v>
      </c>
      <c r="C182" s="15" t="s">
        <v>15</v>
      </c>
      <c r="D182" s="15" t="s">
        <v>123</v>
      </c>
      <c r="E182" s="13"/>
      <c r="F182" s="194">
        <f t="shared" ref="F182:G185" si="21">SUM(F183)</f>
        <v>2005</v>
      </c>
      <c r="G182" s="194">
        <f t="shared" si="21"/>
        <v>2228</v>
      </c>
    </row>
    <row r="183" spans="1:7" ht="30">
      <c r="A183" s="100" t="s">
        <v>271</v>
      </c>
      <c r="B183" s="15" t="s">
        <v>41</v>
      </c>
      <c r="C183" s="15" t="s">
        <v>15</v>
      </c>
      <c r="D183" s="15" t="s">
        <v>272</v>
      </c>
      <c r="E183" s="13"/>
      <c r="F183" s="194">
        <f t="shared" si="21"/>
        <v>2005</v>
      </c>
      <c r="G183" s="194">
        <f t="shared" si="21"/>
        <v>2228</v>
      </c>
    </row>
    <row r="184" spans="1:7" ht="30">
      <c r="A184" s="116" t="s">
        <v>273</v>
      </c>
      <c r="B184" s="15" t="s">
        <v>41</v>
      </c>
      <c r="C184" s="15" t="s">
        <v>15</v>
      </c>
      <c r="D184" s="15" t="s">
        <v>274</v>
      </c>
      <c r="E184" s="13"/>
      <c r="F184" s="194">
        <f t="shared" si="21"/>
        <v>2005</v>
      </c>
      <c r="G184" s="194">
        <f t="shared" si="21"/>
        <v>2228</v>
      </c>
    </row>
    <row r="185" spans="1:7" ht="30">
      <c r="A185" s="100" t="s">
        <v>281</v>
      </c>
      <c r="B185" s="15" t="s">
        <v>41</v>
      </c>
      <c r="C185" s="15" t="s">
        <v>15</v>
      </c>
      <c r="D185" s="15" t="s">
        <v>275</v>
      </c>
      <c r="E185" s="13"/>
      <c r="F185" s="194">
        <f t="shared" si="21"/>
        <v>2005</v>
      </c>
      <c r="G185" s="194">
        <f t="shared" si="21"/>
        <v>2228</v>
      </c>
    </row>
    <row r="186" spans="1:7" ht="30.75" thickBot="1">
      <c r="A186" s="94" t="s">
        <v>26</v>
      </c>
      <c r="B186" s="13" t="s">
        <v>41</v>
      </c>
      <c r="C186" s="13" t="s">
        <v>15</v>
      </c>
      <c r="D186" s="13" t="s">
        <v>275</v>
      </c>
      <c r="E186" s="13" t="s">
        <v>79</v>
      </c>
      <c r="F186" s="130">
        <v>2005</v>
      </c>
      <c r="G186" s="130">
        <v>2228</v>
      </c>
    </row>
    <row r="187" spans="1:7" s="43" customFormat="1" ht="17.25" thickTop="1" thickBot="1">
      <c r="A187" s="101" t="s">
        <v>21</v>
      </c>
      <c r="B187" s="6" t="s">
        <v>22</v>
      </c>
      <c r="C187" s="6"/>
      <c r="D187" s="6"/>
      <c r="E187" s="6"/>
      <c r="F187" s="111">
        <f>SUM(F188,F205,F236,F247,F253)</f>
        <v>94591.799999999988</v>
      </c>
      <c r="G187" s="111">
        <f>SUM(G188,G205,G236,G247,G253)</f>
        <v>90852.6</v>
      </c>
    </row>
    <row r="188" spans="1:7" s="43" customFormat="1" ht="15.75" thickTop="1">
      <c r="A188" s="141" t="s">
        <v>23</v>
      </c>
      <c r="B188" s="14" t="s">
        <v>22</v>
      </c>
      <c r="C188" s="14" t="s">
        <v>13</v>
      </c>
      <c r="D188" s="14"/>
      <c r="E188" s="14"/>
      <c r="F188" s="142">
        <f t="shared" ref="F188:G190" si="22">SUM(F189)</f>
        <v>21308</v>
      </c>
      <c r="G188" s="142">
        <f t="shared" si="22"/>
        <v>20584.900000000001</v>
      </c>
    </row>
    <row r="189" spans="1:7" ht="45">
      <c r="A189" s="116" t="s">
        <v>305</v>
      </c>
      <c r="B189" s="15" t="s">
        <v>22</v>
      </c>
      <c r="C189" s="15" t="s">
        <v>13</v>
      </c>
      <c r="D189" s="15" t="s">
        <v>120</v>
      </c>
      <c r="E189" s="15"/>
      <c r="F189" s="106">
        <f t="shared" si="22"/>
        <v>21308</v>
      </c>
      <c r="G189" s="106">
        <f t="shared" si="22"/>
        <v>20584.900000000001</v>
      </c>
    </row>
    <row r="190" spans="1:7" ht="30">
      <c r="A190" s="100" t="s">
        <v>146</v>
      </c>
      <c r="B190" s="10" t="s">
        <v>22</v>
      </c>
      <c r="C190" s="10" t="s">
        <v>13</v>
      </c>
      <c r="D190" s="15" t="s">
        <v>149</v>
      </c>
      <c r="E190" s="13"/>
      <c r="F190" s="114">
        <f t="shared" si="22"/>
        <v>21308</v>
      </c>
      <c r="G190" s="114">
        <f t="shared" si="22"/>
        <v>20584.900000000001</v>
      </c>
    </row>
    <row r="191" spans="1:7" ht="15">
      <c r="A191" s="116" t="s">
        <v>147</v>
      </c>
      <c r="B191" s="9" t="s">
        <v>22</v>
      </c>
      <c r="C191" s="9" t="s">
        <v>13</v>
      </c>
      <c r="D191" s="15" t="s">
        <v>150</v>
      </c>
      <c r="E191" s="15"/>
      <c r="F191" s="114">
        <f>SUM(F192,F194,F196,F198,F200)</f>
        <v>21308</v>
      </c>
      <c r="G191" s="114">
        <f>SUM(G192,G194,G196,G198,G200)</f>
        <v>20584.900000000001</v>
      </c>
    </row>
    <row r="192" spans="1:7" ht="30">
      <c r="A192" s="100" t="s">
        <v>148</v>
      </c>
      <c r="B192" s="9" t="s">
        <v>22</v>
      </c>
      <c r="C192" s="9" t="s">
        <v>13</v>
      </c>
      <c r="D192" s="15" t="s">
        <v>151</v>
      </c>
      <c r="E192" s="13"/>
      <c r="F192" s="114">
        <f>SUM(F193)</f>
        <v>8056</v>
      </c>
      <c r="G192" s="114">
        <f>SUM(G193)</f>
        <v>7332.9</v>
      </c>
    </row>
    <row r="193" spans="1:7" ht="30">
      <c r="A193" s="94" t="s">
        <v>81</v>
      </c>
      <c r="B193" s="10" t="s">
        <v>22</v>
      </c>
      <c r="C193" s="10" t="s">
        <v>13</v>
      </c>
      <c r="D193" s="13" t="s">
        <v>151</v>
      </c>
      <c r="E193" s="13" t="s">
        <v>78</v>
      </c>
      <c r="F193" s="113">
        <v>8056</v>
      </c>
      <c r="G193" s="113">
        <v>7332.9</v>
      </c>
    </row>
    <row r="194" spans="1:7" ht="105">
      <c r="A194" s="116" t="s">
        <v>152</v>
      </c>
      <c r="B194" s="9" t="s">
        <v>22</v>
      </c>
      <c r="C194" s="9" t="s">
        <v>13</v>
      </c>
      <c r="D194" s="15" t="s">
        <v>153</v>
      </c>
      <c r="E194" s="15"/>
      <c r="F194" s="114">
        <f>SUM(F195)</f>
        <v>46</v>
      </c>
      <c r="G194" s="114">
        <f>SUM(G195)</f>
        <v>46</v>
      </c>
    </row>
    <row r="195" spans="1:7" ht="30">
      <c r="A195" s="94" t="s">
        <v>81</v>
      </c>
      <c r="B195" s="10" t="s">
        <v>22</v>
      </c>
      <c r="C195" s="10" t="s">
        <v>13</v>
      </c>
      <c r="D195" s="13" t="s">
        <v>153</v>
      </c>
      <c r="E195" s="13" t="s">
        <v>78</v>
      </c>
      <c r="F195" s="113">
        <v>46</v>
      </c>
      <c r="G195" s="113">
        <v>46</v>
      </c>
    </row>
    <row r="196" spans="1:7" ht="105">
      <c r="A196" s="116" t="s">
        <v>224</v>
      </c>
      <c r="B196" s="9" t="s">
        <v>22</v>
      </c>
      <c r="C196" s="9" t="s">
        <v>13</v>
      </c>
      <c r="D196" s="15" t="s">
        <v>154</v>
      </c>
      <c r="E196" s="13"/>
      <c r="F196" s="114">
        <f>SUM(F197)</f>
        <v>12922</v>
      </c>
      <c r="G196" s="114">
        <f>SUM(G197)</f>
        <v>12922</v>
      </c>
    </row>
    <row r="197" spans="1:7" ht="30">
      <c r="A197" s="94" t="s">
        <v>81</v>
      </c>
      <c r="B197" s="10" t="s">
        <v>22</v>
      </c>
      <c r="C197" s="10" t="s">
        <v>13</v>
      </c>
      <c r="D197" s="13" t="s">
        <v>154</v>
      </c>
      <c r="E197" s="13" t="s">
        <v>78</v>
      </c>
      <c r="F197" s="113">
        <v>12922</v>
      </c>
      <c r="G197" s="113">
        <v>12922</v>
      </c>
    </row>
    <row r="198" spans="1:7" ht="30">
      <c r="A198" s="100" t="s">
        <v>155</v>
      </c>
      <c r="B198" s="9" t="s">
        <v>22</v>
      </c>
      <c r="C198" s="9" t="s">
        <v>13</v>
      </c>
      <c r="D198" s="15" t="s">
        <v>156</v>
      </c>
      <c r="E198" s="13"/>
      <c r="F198" s="114">
        <f>SUM(F199)</f>
        <v>234</v>
      </c>
      <c r="G198" s="114">
        <f>SUM(G199)</f>
        <v>234</v>
      </c>
    </row>
    <row r="199" spans="1:7" ht="30">
      <c r="A199" s="94" t="s">
        <v>81</v>
      </c>
      <c r="B199" s="10" t="s">
        <v>22</v>
      </c>
      <c r="C199" s="10" t="s">
        <v>13</v>
      </c>
      <c r="D199" s="13" t="s">
        <v>156</v>
      </c>
      <c r="E199" s="13" t="s">
        <v>78</v>
      </c>
      <c r="F199" s="113">
        <v>234</v>
      </c>
      <c r="G199" s="113">
        <v>234</v>
      </c>
    </row>
    <row r="200" spans="1:7" ht="60">
      <c r="A200" s="116" t="s">
        <v>251</v>
      </c>
      <c r="B200" s="9" t="s">
        <v>22</v>
      </c>
      <c r="C200" s="9" t="s">
        <v>13</v>
      </c>
      <c r="D200" s="15" t="s">
        <v>170</v>
      </c>
      <c r="E200" s="15"/>
      <c r="F200" s="114">
        <f t="shared" ref="F200:G203" si="23">SUM(F201)</f>
        <v>50</v>
      </c>
      <c r="G200" s="114">
        <f t="shared" si="23"/>
        <v>50</v>
      </c>
    </row>
    <row r="201" spans="1:7" ht="45">
      <c r="A201" s="116" t="s">
        <v>167</v>
      </c>
      <c r="B201" s="9" t="s">
        <v>22</v>
      </c>
      <c r="C201" s="9" t="s">
        <v>13</v>
      </c>
      <c r="D201" s="15" t="s">
        <v>171</v>
      </c>
      <c r="E201" s="15"/>
      <c r="F201" s="114">
        <f t="shared" si="23"/>
        <v>50</v>
      </c>
      <c r="G201" s="114">
        <f t="shared" si="23"/>
        <v>50</v>
      </c>
    </row>
    <row r="202" spans="1:7" ht="30">
      <c r="A202" s="116" t="s">
        <v>187</v>
      </c>
      <c r="B202" s="9" t="s">
        <v>22</v>
      </c>
      <c r="C202" s="9" t="s">
        <v>13</v>
      </c>
      <c r="D202" s="15" t="s">
        <v>189</v>
      </c>
      <c r="E202" s="15"/>
      <c r="F202" s="114">
        <f t="shared" si="23"/>
        <v>50</v>
      </c>
      <c r="G202" s="114">
        <f t="shared" si="23"/>
        <v>50</v>
      </c>
    </row>
    <row r="203" spans="1:7" ht="60">
      <c r="A203" s="116" t="s">
        <v>225</v>
      </c>
      <c r="B203" s="9" t="s">
        <v>22</v>
      </c>
      <c r="C203" s="9" t="s">
        <v>13</v>
      </c>
      <c r="D203" s="15" t="s">
        <v>221</v>
      </c>
      <c r="E203" s="15"/>
      <c r="F203" s="114">
        <f t="shared" si="23"/>
        <v>50</v>
      </c>
      <c r="G203" s="114">
        <f t="shared" si="23"/>
        <v>50</v>
      </c>
    </row>
    <row r="204" spans="1:7" ht="30">
      <c r="A204" s="94" t="s">
        <v>81</v>
      </c>
      <c r="B204" s="10" t="s">
        <v>22</v>
      </c>
      <c r="C204" s="10" t="s">
        <v>13</v>
      </c>
      <c r="D204" s="13" t="s">
        <v>221</v>
      </c>
      <c r="E204" s="13" t="s">
        <v>78</v>
      </c>
      <c r="F204" s="113">
        <v>50</v>
      </c>
      <c r="G204" s="113">
        <v>50</v>
      </c>
    </row>
    <row r="205" spans="1:7" ht="15">
      <c r="A205" s="95" t="s">
        <v>24</v>
      </c>
      <c r="B205" s="17" t="s">
        <v>22</v>
      </c>
      <c r="C205" s="17" t="s">
        <v>25</v>
      </c>
      <c r="D205" s="17"/>
      <c r="E205" s="17"/>
      <c r="F205" s="114">
        <f>SUM(F206,F228)</f>
        <v>57921.9</v>
      </c>
      <c r="G205" s="114">
        <f>SUM(G206,G228)</f>
        <v>55471.199999999997</v>
      </c>
    </row>
    <row r="206" spans="1:7" ht="45">
      <c r="A206" s="116" t="s">
        <v>302</v>
      </c>
      <c r="B206" s="9" t="s">
        <v>22</v>
      </c>
      <c r="C206" s="9" t="s">
        <v>25</v>
      </c>
      <c r="D206" s="15" t="s">
        <v>120</v>
      </c>
      <c r="E206" s="15"/>
      <c r="F206" s="114">
        <f>SUM(F207)</f>
        <v>57386.9</v>
      </c>
      <c r="G206" s="114">
        <f>SUM(G207)</f>
        <v>54936.2</v>
      </c>
    </row>
    <row r="207" spans="1:7" ht="30">
      <c r="A207" s="100" t="s">
        <v>146</v>
      </c>
      <c r="B207" s="9" t="s">
        <v>22</v>
      </c>
      <c r="C207" s="9" t="s">
        <v>25</v>
      </c>
      <c r="D207" s="15" t="s">
        <v>149</v>
      </c>
      <c r="E207" s="15"/>
      <c r="F207" s="114">
        <f>SUM(F208,F225)</f>
        <v>57386.9</v>
      </c>
      <c r="G207" s="114">
        <f>SUM(G208,G225)</f>
        <v>54936.2</v>
      </c>
    </row>
    <row r="208" spans="1:7" ht="15">
      <c r="A208" s="116" t="s">
        <v>157</v>
      </c>
      <c r="B208" s="9" t="s">
        <v>22</v>
      </c>
      <c r="C208" s="9" t="s">
        <v>25</v>
      </c>
      <c r="D208" s="15" t="s">
        <v>158</v>
      </c>
      <c r="E208" s="15"/>
      <c r="F208" s="114">
        <f>SUM(F209,F211,F213,F215,F217,F219,F221,F223)</f>
        <v>56376.800000000003</v>
      </c>
      <c r="G208" s="114">
        <f>SUM(G209,G211,G213,G215,G217,G219,G221,G223)</f>
        <v>54936.2</v>
      </c>
    </row>
    <row r="209" spans="1:7" ht="30">
      <c r="A209" s="116" t="s">
        <v>148</v>
      </c>
      <c r="B209" s="9" t="s">
        <v>22</v>
      </c>
      <c r="C209" s="9" t="s">
        <v>25</v>
      </c>
      <c r="D209" s="15" t="s">
        <v>159</v>
      </c>
      <c r="E209" s="15"/>
      <c r="F209" s="114">
        <f>SUM(F210)</f>
        <v>9688</v>
      </c>
      <c r="G209" s="114">
        <f>SUM(G210)</f>
        <v>8826.6</v>
      </c>
    </row>
    <row r="210" spans="1:7" ht="30">
      <c r="A210" s="94" t="s">
        <v>81</v>
      </c>
      <c r="B210" s="10" t="s">
        <v>22</v>
      </c>
      <c r="C210" s="10" t="s">
        <v>25</v>
      </c>
      <c r="D210" s="13" t="s">
        <v>159</v>
      </c>
      <c r="E210" s="13" t="s">
        <v>78</v>
      </c>
      <c r="F210" s="113">
        <v>9688</v>
      </c>
      <c r="G210" s="113">
        <v>8826.6</v>
      </c>
    </row>
    <row r="211" spans="1:7" ht="30">
      <c r="A211" s="100" t="s">
        <v>297</v>
      </c>
      <c r="B211" s="9" t="s">
        <v>22</v>
      </c>
      <c r="C211" s="9" t="s">
        <v>25</v>
      </c>
      <c r="D211" s="15" t="s">
        <v>298</v>
      </c>
      <c r="E211" s="15"/>
      <c r="F211" s="114">
        <f>SUM(F212)</f>
        <v>284</v>
      </c>
      <c r="G211" s="114">
        <f>SUM(G212)</f>
        <v>271.60000000000002</v>
      </c>
    </row>
    <row r="212" spans="1:7" ht="30">
      <c r="A212" s="94" t="s">
        <v>111</v>
      </c>
      <c r="B212" s="10" t="s">
        <v>22</v>
      </c>
      <c r="C212" s="10" t="s">
        <v>25</v>
      </c>
      <c r="D212" s="13" t="s">
        <v>298</v>
      </c>
      <c r="E212" s="13" t="s">
        <v>74</v>
      </c>
      <c r="F212" s="113">
        <v>284</v>
      </c>
      <c r="G212" s="113">
        <v>271.60000000000002</v>
      </c>
    </row>
    <row r="213" spans="1:7" ht="30">
      <c r="A213" s="116" t="s">
        <v>282</v>
      </c>
      <c r="B213" s="9" t="s">
        <v>22</v>
      </c>
      <c r="C213" s="9" t="s">
        <v>25</v>
      </c>
      <c r="D213" s="9" t="s">
        <v>160</v>
      </c>
      <c r="E213" s="9"/>
      <c r="F213" s="114">
        <f>SUM(F214)</f>
        <v>1038</v>
      </c>
      <c r="G213" s="114">
        <f>SUM(G214)</f>
        <v>1038</v>
      </c>
    </row>
    <row r="214" spans="1:7" ht="30">
      <c r="A214" s="94" t="s">
        <v>81</v>
      </c>
      <c r="B214" s="10" t="s">
        <v>22</v>
      </c>
      <c r="C214" s="10" t="s">
        <v>25</v>
      </c>
      <c r="D214" s="10" t="s">
        <v>160</v>
      </c>
      <c r="E214" s="13" t="s">
        <v>78</v>
      </c>
      <c r="F214" s="113">
        <v>1038</v>
      </c>
      <c r="G214" s="113">
        <v>1038</v>
      </c>
    </row>
    <row r="215" spans="1:7" ht="45">
      <c r="A215" s="100" t="s">
        <v>340</v>
      </c>
      <c r="B215" s="9" t="s">
        <v>22</v>
      </c>
      <c r="C215" s="9" t="s">
        <v>25</v>
      </c>
      <c r="D215" s="9" t="s">
        <v>341</v>
      </c>
      <c r="E215" s="13"/>
      <c r="F215" s="114">
        <f>SUM(F216)</f>
        <v>641.79999999999995</v>
      </c>
      <c r="G215" s="114">
        <f>SUM(G216)</f>
        <v>0</v>
      </c>
    </row>
    <row r="216" spans="1:7" ht="30">
      <c r="A216" s="94" t="s">
        <v>81</v>
      </c>
      <c r="B216" s="10" t="s">
        <v>22</v>
      </c>
      <c r="C216" s="10" t="s">
        <v>25</v>
      </c>
      <c r="D216" s="10" t="s">
        <v>341</v>
      </c>
      <c r="E216" s="13" t="s">
        <v>78</v>
      </c>
      <c r="F216" s="113">
        <v>641.79999999999995</v>
      </c>
      <c r="G216" s="113"/>
    </row>
    <row r="217" spans="1:7" ht="105">
      <c r="A217" s="116" t="s">
        <v>224</v>
      </c>
      <c r="B217" s="9" t="s">
        <v>22</v>
      </c>
      <c r="C217" s="9" t="s">
        <v>25</v>
      </c>
      <c r="D217" s="15" t="s">
        <v>161</v>
      </c>
      <c r="E217" s="15"/>
      <c r="F217" s="114">
        <f>SUM(F218)</f>
        <v>37739</v>
      </c>
      <c r="G217" s="114">
        <f>SUM(G218)</f>
        <v>37739</v>
      </c>
    </row>
    <row r="218" spans="1:7" ht="30">
      <c r="A218" s="94" t="s">
        <v>81</v>
      </c>
      <c r="B218" s="10" t="s">
        <v>22</v>
      </c>
      <c r="C218" s="10" t="s">
        <v>25</v>
      </c>
      <c r="D218" s="13" t="s">
        <v>161</v>
      </c>
      <c r="E218" s="13" t="s">
        <v>78</v>
      </c>
      <c r="F218" s="113">
        <v>37739</v>
      </c>
      <c r="G218" s="113">
        <v>37739</v>
      </c>
    </row>
    <row r="219" spans="1:7" ht="45">
      <c r="A219" s="116" t="s">
        <v>162</v>
      </c>
      <c r="B219" s="9" t="s">
        <v>22</v>
      </c>
      <c r="C219" s="9" t="s">
        <v>25</v>
      </c>
      <c r="D219" s="15" t="s">
        <v>163</v>
      </c>
      <c r="E219" s="15"/>
      <c r="F219" s="114">
        <f>SUM(F220)</f>
        <v>441</v>
      </c>
      <c r="G219" s="114">
        <f>SUM(G220)</f>
        <v>441</v>
      </c>
    </row>
    <row r="220" spans="1:7" ht="30">
      <c r="A220" s="94" t="s">
        <v>81</v>
      </c>
      <c r="B220" s="10" t="s">
        <v>22</v>
      </c>
      <c r="C220" s="10" t="s">
        <v>25</v>
      </c>
      <c r="D220" s="13" t="s">
        <v>163</v>
      </c>
      <c r="E220" s="13" t="s">
        <v>78</v>
      </c>
      <c r="F220" s="113">
        <v>441</v>
      </c>
      <c r="G220" s="113">
        <v>441</v>
      </c>
    </row>
    <row r="221" spans="1:7" ht="60">
      <c r="A221" s="100" t="s">
        <v>320</v>
      </c>
      <c r="B221" s="9" t="s">
        <v>22</v>
      </c>
      <c r="C221" s="9" t="s">
        <v>25</v>
      </c>
      <c r="D221" s="9" t="s">
        <v>321</v>
      </c>
      <c r="E221" s="13"/>
      <c r="F221" s="114">
        <f>SUM(F222)</f>
        <v>2561</v>
      </c>
      <c r="G221" s="114">
        <f>SUM(G222)</f>
        <v>2636</v>
      </c>
    </row>
    <row r="222" spans="1:7" ht="30">
      <c r="A222" s="94" t="s">
        <v>81</v>
      </c>
      <c r="B222" s="10" t="s">
        <v>22</v>
      </c>
      <c r="C222" s="10" t="s">
        <v>25</v>
      </c>
      <c r="D222" s="10" t="s">
        <v>321</v>
      </c>
      <c r="E222" s="13" t="s">
        <v>78</v>
      </c>
      <c r="F222" s="113">
        <v>2561</v>
      </c>
      <c r="G222" s="113">
        <v>2636</v>
      </c>
    </row>
    <row r="223" spans="1:7" ht="45">
      <c r="A223" s="116" t="s">
        <v>322</v>
      </c>
      <c r="B223" s="9" t="s">
        <v>22</v>
      </c>
      <c r="C223" s="9" t="s">
        <v>25</v>
      </c>
      <c r="D223" s="15" t="s">
        <v>323</v>
      </c>
      <c r="E223" s="15"/>
      <c r="F223" s="114">
        <f>SUM(F224)</f>
        <v>3984</v>
      </c>
      <c r="G223" s="114">
        <f>SUM(G224)</f>
        <v>3984</v>
      </c>
    </row>
    <row r="224" spans="1:7" ht="30">
      <c r="A224" s="94" t="s">
        <v>81</v>
      </c>
      <c r="B224" s="10" t="s">
        <v>22</v>
      </c>
      <c r="C224" s="10" t="s">
        <v>25</v>
      </c>
      <c r="D224" s="13" t="s">
        <v>323</v>
      </c>
      <c r="E224" s="13" t="s">
        <v>78</v>
      </c>
      <c r="F224" s="113">
        <v>3984</v>
      </c>
      <c r="G224" s="113">
        <v>3984</v>
      </c>
    </row>
    <row r="225" spans="1:7" ht="15">
      <c r="A225" s="100" t="s">
        <v>276</v>
      </c>
      <c r="B225" s="9" t="s">
        <v>22</v>
      </c>
      <c r="C225" s="9" t="s">
        <v>25</v>
      </c>
      <c r="D225" s="15" t="s">
        <v>277</v>
      </c>
      <c r="E225" s="13"/>
      <c r="F225" s="114">
        <f>SUM(F226)</f>
        <v>1010.1</v>
      </c>
      <c r="G225" s="114">
        <f>SUM(G226)</f>
        <v>0</v>
      </c>
    </row>
    <row r="226" spans="1:7" ht="45">
      <c r="A226" s="100" t="s">
        <v>278</v>
      </c>
      <c r="B226" s="9" t="s">
        <v>22</v>
      </c>
      <c r="C226" s="9" t="s">
        <v>25</v>
      </c>
      <c r="D226" s="15" t="s">
        <v>279</v>
      </c>
      <c r="E226" s="15"/>
      <c r="F226" s="114">
        <f>SUM(F227)</f>
        <v>1010.1</v>
      </c>
      <c r="G226" s="114">
        <f>SUM(G227)</f>
        <v>0</v>
      </c>
    </row>
    <row r="227" spans="1:7" ht="30">
      <c r="A227" s="94" t="s">
        <v>81</v>
      </c>
      <c r="B227" s="10" t="s">
        <v>22</v>
      </c>
      <c r="C227" s="10" t="s">
        <v>25</v>
      </c>
      <c r="D227" s="13" t="s">
        <v>279</v>
      </c>
      <c r="E227" s="13" t="s">
        <v>78</v>
      </c>
      <c r="F227" s="113">
        <v>1010.1</v>
      </c>
      <c r="G227" s="113">
        <v>0</v>
      </c>
    </row>
    <row r="228" spans="1:7" ht="45">
      <c r="A228" s="116" t="s">
        <v>306</v>
      </c>
      <c r="B228" s="9" t="s">
        <v>22</v>
      </c>
      <c r="C228" s="9" t="s">
        <v>25</v>
      </c>
      <c r="D228" s="15" t="s">
        <v>170</v>
      </c>
      <c r="E228" s="15"/>
      <c r="F228" s="114">
        <f>SUM(F229)</f>
        <v>535</v>
      </c>
      <c r="G228" s="114">
        <f>SUM(G229)</f>
        <v>535</v>
      </c>
    </row>
    <row r="229" spans="1:7" ht="45">
      <c r="A229" s="116" t="s">
        <v>167</v>
      </c>
      <c r="B229" s="9" t="s">
        <v>22</v>
      </c>
      <c r="C229" s="9" t="s">
        <v>25</v>
      </c>
      <c r="D229" s="15" t="s">
        <v>171</v>
      </c>
      <c r="E229" s="15"/>
      <c r="F229" s="114">
        <f>SUM(F230,F233)</f>
        <v>535</v>
      </c>
      <c r="G229" s="114">
        <f>SUM(G230,G233)</f>
        <v>535</v>
      </c>
    </row>
    <row r="230" spans="1:7" ht="30">
      <c r="A230" s="116" t="s">
        <v>187</v>
      </c>
      <c r="B230" s="9" t="s">
        <v>22</v>
      </c>
      <c r="C230" s="9" t="s">
        <v>25</v>
      </c>
      <c r="D230" s="15" t="s">
        <v>189</v>
      </c>
      <c r="E230" s="15"/>
      <c r="F230" s="114">
        <f>SUM(F231)</f>
        <v>50</v>
      </c>
      <c r="G230" s="114">
        <f>SUM(G231)</f>
        <v>50</v>
      </c>
    </row>
    <row r="231" spans="1:7" ht="60">
      <c r="A231" s="116" t="s">
        <v>225</v>
      </c>
      <c r="B231" s="9" t="s">
        <v>22</v>
      </c>
      <c r="C231" s="9" t="s">
        <v>25</v>
      </c>
      <c r="D231" s="15" t="s">
        <v>221</v>
      </c>
      <c r="E231" s="15"/>
      <c r="F231" s="114">
        <f>SUM(F232)</f>
        <v>50</v>
      </c>
      <c r="G231" s="114">
        <f>SUM(G232)</f>
        <v>50</v>
      </c>
    </row>
    <row r="232" spans="1:7" ht="30">
      <c r="A232" s="94" t="s">
        <v>81</v>
      </c>
      <c r="B232" s="10" t="s">
        <v>22</v>
      </c>
      <c r="C232" s="10" t="s">
        <v>25</v>
      </c>
      <c r="D232" s="13" t="s">
        <v>221</v>
      </c>
      <c r="E232" s="13" t="s">
        <v>78</v>
      </c>
      <c r="F232" s="113">
        <v>50</v>
      </c>
      <c r="G232" s="113">
        <v>50</v>
      </c>
    </row>
    <row r="233" spans="1:7" ht="30">
      <c r="A233" s="116" t="s">
        <v>168</v>
      </c>
      <c r="B233" s="9" t="s">
        <v>22</v>
      </c>
      <c r="C233" s="9" t="s">
        <v>25</v>
      </c>
      <c r="D233" s="15" t="s">
        <v>172</v>
      </c>
      <c r="E233" s="15"/>
      <c r="F233" s="114">
        <f>SUM(F234)</f>
        <v>485</v>
      </c>
      <c r="G233" s="114">
        <f>SUM(G234)</f>
        <v>485</v>
      </c>
    </row>
    <row r="234" spans="1:7" ht="45">
      <c r="A234" s="116" t="s">
        <v>169</v>
      </c>
      <c r="B234" s="9" t="s">
        <v>22</v>
      </c>
      <c r="C234" s="9" t="s">
        <v>25</v>
      </c>
      <c r="D234" s="15" t="s">
        <v>173</v>
      </c>
      <c r="E234" s="15"/>
      <c r="F234" s="114">
        <f>SUM(F235)</f>
        <v>485</v>
      </c>
      <c r="G234" s="114">
        <f>SUM(G235)</f>
        <v>485</v>
      </c>
    </row>
    <row r="235" spans="1:7" ht="30">
      <c r="A235" s="94" t="s">
        <v>81</v>
      </c>
      <c r="B235" s="10" t="s">
        <v>22</v>
      </c>
      <c r="C235" s="10" t="s">
        <v>25</v>
      </c>
      <c r="D235" s="13" t="s">
        <v>173</v>
      </c>
      <c r="E235" s="13" t="s">
        <v>78</v>
      </c>
      <c r="F235" s="113">
        <v>485</v>
      </c>
      <c r="G235" s="113">
        <v>485</v>
      </c>
    </row>
    <row r="236" spans="1:7" ht="30">
      <c r="A236" s="115" t="s">
        <v>222</v>
      </c>
      <c r="B236" s="8" t="s">
        <v>22</v>
      </c>
      <c r="C236" s="8" t="s">
        <v>15</v>
      </c>
      <c r="D236" s="13"/>
      <c r="E236" s="13"/>
      <c r="F236" s="114">
        <f t="shared" ref="F236:G237" si="24">SUM(F237)</f>
        <v>14875</v>
      </c>
      <c r="G236" s="114">
        <f t="shared" si="24"/>
        <v>14309.6</v>
      </c>
    </row>
    <row r="237" spans="1:7" ht="45">
      <c r="A237" s="116" t="s">
        <v>305</v>
      </c>
      <c r="B237" s="9" t="s">
        <v>22</v>
      </c>
      <c r="C237" s="9" t="s">
        <v>15</v>
      </c>
      <c r="D237" s="15" t="s">
        <v>120</v>
      </c>
      <c r="E237" s="13"/>
      <c r="F237" s="114">
        <f t="shared" si="24"/>
        <v>14875</v>
      </c>
      <c r="G237" s="114">
        <f t="shared" si="24"/>
        <v>14309.6</v>
      </c>
    </row>
    <row r="238" spans="1:7" ht="30">
      <c r="A238" s="100" t="s">
        <v>146</v>
      </c>
      <c r="B238" s="9" t="s">
        <v>22</v>
      </c>
      <c r="C238" s="9" t="s">
        <v>15</v>
      </c>
      <c r="D238" s="15" t="s">
        <v>149</v>
      </c>
      <c r="E238" s="13"/>
      <c r="F238" s="114">
        <f>SUM(F239,F244)</f>
        <v>14875</v>
      </c>
      <c r="G238" s="114">
        <f>SUM(G239,G244)</f>
        <v>14309.6</v>
      </c>
    </row>
    <row r="239" spans="1:7" ht="15">
      <c r="A239" s="100" t="s">
        <v>164</v>
      </c>
      <c r="B239" s="9" t="s">
        <v>22</v>
      </c>
      <c r="C239" s="9" t="s">
        <v>15</v>
      </c>
      <c r="D239" s="15" t="s">
        <v>165</v>
      </c>
      <c r="E239" s="15"/>
      <c r="F239" s="114">
        <f>SUM(F240,F242)</f>
        <v>14875</v>
      </c>
      <c r="G239" s="114">
        <f>SUM(G240,G242)</f>
        <v>13695.6</v>
      </c>
    </row>
    <row r="240" spans="1:7" ht="30">
      <c r="A240" s="100" t="s">
        <v>148</v>
      </c>
      <c r="B240" s="9" t="s">
        <v>22</v>
      </c>
      <c r="C240" s="9" t="s">
        <v>15</v>
      </c>
      <c r="D240" s="15" t="s">
        <v>166</v>
      </c>
      <c r="E240" s="15"/>
      <c r="F240" s="114">
        <f>SUM(F241)</f>
        <v>14012</v>
      </c>
      <c r="G240" s="114">
        <f>SUM(G241)</f>
        <v>12832.6</v>
      </c>
    </row>
    <row r="241" spans="1:7" ht="30">
      <c r="A241" s="94" t="s">
        <v>81</v>
      </c>
      <c r="B241" s="10" t="s">
        <v>22</v>
      </c>
      <c r="C241" s="10" t="s">
        <v>15</v>
      </c>
      <c r="D241" s="13" t="s">
        <v>166</v>
      </c>
      <c r="E241" s="13" t="s">
        <v>78</v>
      </c>
      <c r="F241" s="208">
        <v>14012</v>
      </c>
      <c r="G241" s="208">
        <v>12832.6</v>
      </c>
    </row>
    <row r="242" spans="1:7" ht="105">
      <c r="A242" s="116" t="s">
        <v>224</v>
      </c>
      <c r="B242" s="9" t="s">
        <v>22</v>
      </c>
      <c r="C242" s="9" t="s">
        <v>15</v>
      </c>
      <c r="D242" s="15" t="s">
        <v>223</v>
      </c>
      <c r="E242" s="15"/>
      <c r="F242" s="114">
        <f>SUM(F243)</f>
        <v>863</v>
      </c>
      <c r="G242" s="114">
        <f>SUM(G243)</f>
        <v>863</v>
      </c>
    </row>
    <row r="243" spans="1:7" ht="30">
      <c r="A243" s="94" t="s">
        <v>81</v>
      </c>
      <c r="B243" s="10" t="s">
        <v>22</v>
      </c>
      <c r="C243" s="10" t="s">
        <v>15</v>
      </c>
      <c r="D243" s="13" t="s">
        <v>223</v>
      </c>
      <c r="E243" s="13" t="s">
        <v>78</v>
      </c>
      <c r="F243" s="113">
        <v>863</v>
      </c>
      <c r="G243" s="113">
        <v>863</v>
      </c>
    </row>
    <row r="244" spans="1:7" ht="15">
      <c r="A244" s="100" t="s">
        <v>276</v>
      </c>
      <c r="B244" s="9" t="s">
        <v>22</v>
      </c>
      <c r="C244" s="9" t="s">
        <v>15</v>
      </c>
      <c r="D244" s="15" t="s">
        <v>277</v>
      </c>
      <c r="E244" s="13"/>
      <c r="F244" s="114">
        <f>SUM(F245)</f>
        <v>0</v>
      </c>
      <c r="G244" s="114">
        <f>SUM(G245)</f>
        <v>614</v>
      </c>
    </row>
    <row r="245" spans="1:7" ht="60">
      <c r="A245" s="100" t="s">
        <v>342</v>
      </c>
      <c r="B245" s="9" t="s">
        <v>22</v>
      </c>
      <c r="C245" s="9" t="s">
        <v>15</v>
      </c>
      <c r="D245" s="15" t="s">
        <v>343</v>
      </c>
      <c r="E245" s="15"/>
      <c r="F245" s="114">
        <f>SUM(F246)</f>
        <v>0</v>
      </c>
      <c r="G245" s="114">
        <f>SUM(G246)</f>
        <v>614</v>
      </c>
    </row>
    <row r="246" spans="1:7" ht="30">
      <c r="A246" s="94" t="s">
        <v>81</v>
      </c>
      <c r="B246" s="10" t="s">
        <v>22</v>
      </c>
      <c r="C246" s="10" t="s">
        <v>15</v>
      </c>
      <c r="D246" s="13" t="s">
        <v>343</v>
      </c>
      <c r="E246" s="13" t="s">
        <v>78</v>
      </c>
      <c r="F246" s="113"/>
      <c r="G246" s="113">
        <v>614</v>
      </c>
    </row>
    <row r="247" spans="1:7" ht="15">
      <c r="A247" s="95" t="s">
        <v>27</v>
      </c>
      <c r="B247" s="18" t="s">
        <v>22</v>
      </c>
      <c r="C247" s="18" t="s">
        <v>22</v>
      </c>
      <c r="D247" s="18"/>
      <c r="E247" s="18"/>
      <c r="F247" s="106">
        <f t="shared" ref="F247:G251" si="25">SUM(F248)</f>
        <v>286.89999999999998</v>
      </c>
      <c r="G247" s="106">
        <f t="shared" si="25"/>
        <v>286.89999999999998</v>
      </c>
    </row>
    <row r="248" spans="1:7" ht="45">
      <c r="A248" s="116" t="s">
        <v>305</v>
      </c>
      <c r="B248" s="15" t="s">
        <v>22</v>
      </c>
      <c r="C248" s="15" t="s">
        <v>22</v>
      </c>
      <c r="D248" s="15" t="s">
        <v>120</v>
      </c>
      <c r="E248" s="15"/>
      <c r="F248" s="106">
        <f t="shared" si="25"/>
        <v>286.89999999999998</v>
      </c>
      <c r="G248" s="106">
        <f t="shared" si="25"/>
        <v>286.89999999999998</v>
      </c>
    </row>
    <row r="249" spans="1:7" ht="30">
      <c r="A249" s="116" t="s">
        <v>174</v>
      </c>
      <c r="B249" s="15" t="s">
        <v>22</v>
      </c>
      <c r="C249" s="15" t="s">
        <v>22</v>
      </c>
      <c r="D249" s="15" t="s">
        <v>121</v>
      </c>
      <c r="E249" s="15"/>
      <c r="F249" s="106">
        <f t="shared" si="25"/>
        <v>286.89999999999998</v>
      </c>
      <c r="G249" s="106">
        <f t="shared" si="25"/>
        <v>286.89999999999998</v>
      </c>
    </row>
    <row r="250" spans="1:7" ht="15">
      <c r="A250" s="116" t="s">
        <v>119</v>
      </c>
      <c r="B250" s="15" t="s">
        <v>22</v>
      </c>
      <c r="C250" s="15" t="s">
        <v>22</v>
      </c>
      <c r="D250" s="15" t="s">
        <v>122</v>
      </c>
      <c r="E250" s="15"/>
      <c r="F250" s="106">
        <f t="shared" si="25"/>
        <v>286.89999999999998</v>
      </c>
      <c r="G250" s="106">
        <f t="shared" si="25"/>
        <v>286.89999999999998</v>
      </c>
    </row>
    <row r="251" spans="1:7" ht="30">
      <c r="A251" s="116" t="s">
        <v>175</v>
      </c>
      <c r="B251" s="15" t="s">
        <v>22</v>
      </c>
      <c r="C251" s="15" t="s">
        <v>22</v>
      </c>
      <c r="D251" s="15" t="s">
        <v>176</v>
      </c>
      <c r="E251" s="15"/>
      <c r="F251" s="106">
        <f t="shared" si="25"/>
        <v>286.89999999999998</v>
      </c>
      <c r="G251" s="106">
        <f t="shared" si="25"/>
        <v>286.89999999999998</v>
      </c>
    </row>
    <row r="252" spans="1:7" ht="30">
      <c r="A252" s="94" t="s">
        <v>81</v>
      </c>
      <c r="B252" s="13" t="s">
        <v>22</v>
      </c>
      <c r="C252" s="13" t="s">
        <v>22</v>
      </c>
      <c r="D252" s="13" t="s">
        <v>176</v>
      </c>
      <c r="E252" s="10" t="s">
        <v>78</v>
      </c>
      <c r="F252" s="97">
        <v>286.89999999999998</v>
      </c>
      <c r="G252" s="97">
        <v>286.89999999999998</v>
      </c>
    </row>
    <row r="253" spans="1:7" ht="15">
      <c r="A253" s="95" t="s">
        <v>296</v>
      </c>
      <c r="B253" s="18" t="s">
        <v>22</v>
      </c>
      <c r="C253" s="18" t="s">
        <v>28</v>
      </c>
      <c r="D253" s="18"/>
      <c r="E253" s="18"/>
      <c r="F253" s="106">
        <f t="shared" ref="F253:G253" si="26">SUM(F254)</f>
        <v>200</v>
      </c>
      <c r="G253" s="106">
        <f t="shared" si="26"/>
        <v>200</v>
      </c>
    </row>
    <row r="254" spans="1:7" ht="60">
      <c r="A254" s="116" t="s">
        <v>344</v>
      </c>
      <c r="B254" s="9" t="s">
        <v>22</v>
      </c>
      <c r="C254" s="9" t="s">
        <v>28</v>
      </c>
      <c r="D254" s="15" t="s">
        <v>120</v>
      </c>
      <c r="E254" s="15"/>
      <c r="F254" s="114">
        <f t="shared" ref="F254:G257" si="27">SUM(F255)</f>
        <v>200</v>
      </c>
      <c r="G254" s="114">
        <f t="shared" si="27"/>
        <v>200</v>
      </c>
    </row>
    <row r="255" spans="1:7" ht="30">
      <c r="A255" s="100" t="s">
        <v>146</v>
      </c>
      <c r="B255" s="9" t="s">
        <v>22</v>
      </c>
      <c r="C255" s="9" t="s">
        <v>28</v>
      </c>
      <c r="D255" s="15" t="s">
        <v>149</v>
      </c>
      <c r="E255" s="15"/>
      <c r="F255" s="114">
        <f t="shared" si="27"/>
        <v>200</v>
      </c>
      <c r="G255" s="114">
        <f t="shared" si="27"/>
        <v>200</v>
      </c>
    </row>
    <row r="256" spans="1:7" ht="15">
      <c r="A256" s="116" t="s">
        <v>157</v>
      </c>
      <c r="B256" s="9" t="s">
        <v>22</v>
      </c>
      <c r="C256" s="9" t="s">
        <v>28</v>
      </c>
      <c r="D256" s="15" t="s">
        <v>158</v>
      </c>
      <c r="E256" s="15"/>
      <c r="F256" s="114">
        <f t="shared" si="27"/>
        <v>200</v>
      </c>
      <c r="G256" s="114">
        <f t="shared" si="27"/>
        <v>200</v>
      </c>
    </row>
    <row r="257" spans="1:7" ht="75">
      <c r="A257" s="100" t="s">
        <v>345</v>
      </c>
      <c r="B257" s="9" t="s">
        <v>22</v>
      </c>
      <c r="C257" s="9" t="s">
        <v>28</v>
      </c>
      <c r="D257" s="15" t="s">
        <v>346</v>
      </c>
      <c r="E257" s="15"/>
      <c r="F257" s="114">
        <f t="shared" si="27"/>
        <v>200</v>
      </c>
      <c r="G257" s="114">
        <f t="shared" si="27"/>
        <v>200</v>
      </c>
    </row>
    <row r="258" spans="1:7" ht="30.75" thickBot="1">
      <c r="A258" s="94" t="s">
        <v>81</v>
      </c>
      <c r="B258" s="10" t="s">
        <v>22</v>
      </c>
      <c r="C258" s="10" t="s">
        <v>28</v>
      </c>
      <c r="D258" s="13" t="s">
        <v>346</v>
      </c>
      <c r="E258" s="13" t="s">
        <v>78</v>
      </c>
      <c r="F258" s="113">
        <v>200</v>
      </c>
      <c r="G258" s="113">
        <v>200</v>
      </c>
    </row>
    <row r="259" spans="1:7" s="43" customFormat="1" ht="17.25" thickTop="1" thickBot="1">
      <c r="A259" s="101" t="s">
        <v>68</v>
      </c>
      <c r="B259" s="6" t="s">
        <v>20</v>
      </c>
      <c r="C259" s="6"/>
      <c r="D259" s="6"/>
      <c r="E259" s="6"/>
      <c r="F259" s="111">
        <f>SUM(F260)</f>
        <v>13365.1</v>
      </c>
      <c r="G259" s="111">
        <f>SUM(G260)</f>
        <v>11746.2</v>
      </c>
    </row>
    <row r="260" spans="1:7" ht="15.75" thickTop="1">
      <c r="A260" s="141" t="s">
        <v>46</v>
      </c>
      <c r="B260" s="14" t="s">
        <v>20</v>
      </c>
      <c r="C260" s="14" t="s">
        <v>13</v>
      </c>
      <c r="D260" s="14"/>
      <c r="E260" s="14"/>
      <c r="F260" s="142">
        <f>SUM(F261,F266)</f>
        <v>13365.1</v>
      </c>
      <c r="G260" s="142">
        <f>SUM(G261,G266)</f>
        <v>11746.2</v>
      </c>
    </row>
    <row r="261" spans="1:7" ht="45">
      <c r="A261" s="127" t="s">
        <v>301</v>
      </c>
      <c r="B261" s="15" t="s">
        <v>20</v>
      </c>
      <c r="C261" s="15" t="s">
        <v>13</v>
      </c>
      <c r="D261" s="15" t="s">
        <v>142</v>
      </c>
      <c r="E261" s="15"/>
      <c r="F261" s="106">
        <f t="shared" ref="F261:G264" si="28">SUM(F262)</f>
        <v>13129.9</v>
      </c>
      <c r="G261" s="106">
        <f t="shared" si="28"/>
        <v>11511</v>
      </c>
    </row>
    <row r="262" spans="1:7" ht="30">
      <c r="A262" s="100" t="s">
        <v>140</v>
      </c>
      <c r="B262" s="15" t="s">
        <v>20</v>
      </c>
      <c r="C262" s="15" t="s">
        <v>13</v>
      </c>
      <c r="D262" s="15" t="s">
        <v>143</v>
      </c>
      <c r="E262" s="15"/>
      <c r="F262" s="106">
        <f t="shared" si="28"/>
        <v>13129.9</v>
      </c>
      <c r="G262" s="106">
        <f t="shared" si="28"/>
        <v>11511</v>
      </c>
    </row>
    <row r="263" spans="1:7" ht="30">
      <c r="A263" s="116" t="s">
        <v>177</v>
      </c>
      <c r="B263" s="15" t="s">
        <v>20</v>
      </c>
      <c r="C263" s="15" t="s">
        <v>13</v>
      </c>
      <c r="D263" s="15" t="s">
        <v>178</v>
      </c>
      <c r="E263" s="15"/>
      <c r="F263" s="106">
        <f t="shared" si="28"/>
        <v>13129.9</v>
      </c>
      <c r="G263" s="106">
        <f t="shared" si="28"/>
        <v>11511</v>
      </c>
    </row>
    <row r="264" spans="1:7" ht="30">
      <c r="A264" s="116" t="s">
        <v>180</v>
      </c>
      <c r="B264" s="15" t="s">
        <v>20</v>
      </c>
      <c r="C264" s="15" t="s">
        <v>13</v>
      </c>
      <c r="D264" s="15" t="s">
        <v>179</v>
      </c>
      <c r="E264" s="15"/>
      <c r="F264" s="106">
        <f t="shared" si="28"/>
        <v>13129.9</v>
      </c>
      <c r="G264" s="106">
        <f t="shared" si="28"/>
        <v>11511</v>
      </c>
    </row>
    <row r="265" spans="1:7" ht="30">
      <c r="A265" s="94" t="s">
        <v>81</v>
      </c>
      <c r="B265" s="10" t="s">
        <v>20</v>
      </c>
      <c r="C265" s="10" t="s">
        <v>13</v>
      </c>
      <c r="D265" s="13" t="s">
        <v>179</v>
      </c>
      <c r="E265" s="10" t="s">
        <v>78</v>
      </c>
      <c r="F265" s="97">
        <v>13129.9</v>
      </c>
      <c r="G265" s="97">
        <v>11511</v>
      </c>
    </row>
    <row r="266" spans="1:7" ht="45">
      <c r="A266" s="116" t="s">
        <v>306</v>
      </c>
      <c r="B266" s="9" t="s">
        <v>20</v>
      </c>
      <c r="C266" s="9" t="s">
        <v>13</v>
      </c>
      <c r="D266" s="15" t="s">
        <v>170</v>
      </c>
      <c r="E266" s="64"/>
      <c r="F266" s="112">
        <f t="shared" ref="F266:G269" si="29">SUM(F267)</f>
        <v>235.2</v>
      </c>
      <c r="G266" s="112">
        <f t="shared" si="29"/>
        <v>235.2</v>
      </c>
    </row>
    <row r="267" spans="1:7" ht="45">
      <c r="A267" s="116" t="s">
        <v>167</v>
      </c>
      <c r="B267" s="9" t="s">
        <v>20</v>
      </c>
      <c r="C267" s="9" t="s">
        <v>13</v>
      </c>
      <c r="D267" s="15" t="s">
        <v>171</v>
      </c>
      <c r="E267" s="13"/>
      <c r="F267" s="106">
        <f t="shared" si="29"/>
        <v>235.2</v>
      </c>
      <c r="G267" s="106">
        <f t="shared" si="29"/>
        <v>235.2</v>
      </c>
    </row>
    <row r="268" spans="1:7" ht="30">
      <c r="A268" s="116" t="s">
        <v>168</v>
      </c>
      <c r="B268" s="9" t="s">
        <v>20</v>
      </c>
      <c r="C268" s="9" t="s">
        <v>13</v>
      </c>
      <c r="D268" s="15" t="s">
        <v>172</v>
      </c>
      <c r="E268" s="13"/>
      <c r="F268" s="106">
        <f t="shared" si="29"/>
        <v>235.2</v>
      </c>
      <c r="G268" s="106">
        <f t="shared" si="29"/>
        <v>235.2</v>
      </c>
    </row>
    <row r="269" spans="1:7" ht="60">
      <c r="A269" s="121" t="s">
        <v>185</v>
      </c>
      <c r="B269" s="9" t="s">
        <v>20</v>
      </c>
      <c r="C269" s="9" t="s">
        <v>13</v>
      </c>
      <c r="D269" s="15" t="s">
        <v>186</v>
      </c>
      <c r="E269" s="13"/>
      <c r="F269" s="106">
        <f t="shared" si="29"/>
        <v>235.2</v>
      </c>
      <c r="G269" s="106">
        <f t="shared" si="29"/>
        <v>235.2</v>
      </c>
    </row>
    <row r="270" spans="1:7" ht="30.75" thickBot="1">
      <c r="A270" s="94" t="s">
        <v>81</v>
      </c>
      <c r="B270" s="10" t="s">
        <v>20</v>
      </c>
      <c r="C270" s="10" t="s">
        <v>13</v>
      </c>
      <c r="D270" s="13" t="s">
        <v>186</v>
      </c>
      <c r="E270" s="30" t="s">
        <v>78</v>
      </c>
      <c r="F270" s="122">
        <v>235.2</v>
      </c>
      <c r="G270" s="122">
        <v>235.2</v>
      </c>
    </row>
    <row r="271" spans="1:7" s="43" customFormat="1" ht="17.25" thickTop="1" thickBot="1">
      <c r="A271" s="101" t="s">
        <v>29</v>
      </c>
      <c r="B271" s="6" t="s">
        <v>30</v>
      </c>
      <c r="C271" s="6"/>
      <c r="D271" s="6"/>
      <c r="E271" s="6"/>
      <c r="F271" s="111">
        <f>SUM(F272,F287,F281)</f>
        <v>3994.4</v>
      </c>
      <c r="G271" s="111">
        <f>SUM(G272,G287,G281)</f>
        <v>3858.3</v>
      </c>
    </row>
    <row r="272" spans="1:7" ht="15.75" thickTop="1">
      <c r="A272" s="141" t="s">
        <v>47</v>
      </c>
      <c r="B272" s="14" t="s">
        <v>30</v>
      </c>
      <c r="C272" s="14" t="s">
        <v>13</v>
      </c>
      <c r="D272" s="14"/>
      <c r="E272" s="14"/>
      <c r="F272" s="142">
        <f>SUM(F273)</f>
        <v>1538.4</v>
      </c>
      <c r="G272" s="142">
        <f>SUM(G273)</f>
        <v>1402.3000000000002</v>
      </c>
    </row>
    <row r="273" spans="1:7" ht="75">
      <c r="A273" s="107" t="s">
        <v>283</v>
      </c>
      <c r="B273" s="15" t="s">
        <v>30</v>
      </c>
      <c r="C273" s="15" t="s">
        <v>13</v>
      </c>
      <c r="D273" s="15" t="s">
        <v>93</v>
      </c>
      <c r="E273" s="15"/>
      <c r="F273" s="106">
        <f>SUM(F274)</f>
        <v>1538.4</v>
      </c>
      <c r="G273" s="106">
        <f>SUM(G274)</f>
        <v>1402.3000000000002</v>
      </c>
    </row>
    <row r="274" spans="1:7" ht="45">
      <c r="A274" s="107" t="s">
        <v>86</v>
      </c>
      <c r="B274" s="15" t="s">
        <v>30</v>
      </c>
      <c r="C274" s="15" t="s">
        <v>13</v>
      </c>
      <c r="D274" s="15" t="s">
        <v>94</v>
      </c>
      <c r="E274" s="15"/>
      <c r="F274" s="106">
        <f>SUM(F275,F278)</f>
        <v>1538.4</v>
      </c>
      <c r="G274" s="106">
        <f>SUM(G275,G278)</f>
        <v>1402.3000000000002</v>
      </c>
    </row>
    <row r="275" spans="1:7" ht="30">
      <c r="A275" s="107" t="s">
        <v>87</v>
      </c>
      <c r="B275" s="15" t="s">
        <v>30</v>
      </c>
      <c r="C275" s="15" t="s">
        <v>13</v>
      </c>
      <c r="D275" s="15" t="s">
        <v>95</v>
      </c>
      <c r="E275" s="15"/>
      <c r="F275" s="106">
        <f>SUM(F276)</f>
        <v>1494</v>
      </c>
      <c r="G275" s="106">
        <f>SUM(G276)</f>
        <v>1357.9</v>
      </c>
    </row>
    <row r="276" spans="1:7" ht="15">
      <c r="A276" s="96" t="s">
        <v>182</v>
      </c>
      <c r="B276" s="15" t="s">
        <v>30</v>
      </c>
      <c r="C276" s="15" t="s">
        <v>13</v>
      </c>
      <c r="D276" s="15" t="s">
        <v>181</v>
      </c>
      <c r="E276" s="15"/>
      <c r="F276" s="106">
        <f>SUM(F277)</f>
        <v>1494</v>
      </c>
      <c r="G276" s="106">
        <f>SUM(G277)</f>
        <v>1357.9</v>
      </c>
    </row>
    <row r="277" spans="1:7" ht="30">
      <c r="A277" s="94" t="s">
        <v>76</v>
      </c>
      <c r="B277" s="10" t="s">
        <v>30</v>
      </c>
      <c r="C277" s="10" t="s">
        <v>13</v>
      </c>
      <c r="D277" s="13" t="s">
        <v>181</v>
      </c>
      <c r="E277" s="13" t="s">
        <v>77</v>
      </c>
      <c r="F277" s="97">
        <v>1494</v>
      </c>
      <c r="G277" s="97">
        <v>1357.9</v>
      </c>
    </row>
    <row r="278" spans="1:7" ht="30">
      <c r="A278" s="100" t="s">
        <v>88</v>
      </c>
      <c r="B278" s="9" t="s">
        <v>30</v>
      </c>
      <c r="C278" s="9" t="s">
        <v>13</v>
      </c>
      <c r="D278" s="15" t="s">
        <v>96</v>
      </c>
      <c r="E278" s="13"/>
      <c r="F278" s="106">
        <f>SUM(F279)</f>
        <v>44.4</v>
      </c>
      <c r="G278" s="106">
        <f>SUM(G279)</f>
        <v>44.4</v>
      </c>
    </row>
    <row r="279" spans="1:7" ht="75">
      <c r="A279" s="116" t="s">
        <v>184</v>
      </c>
      <c r="B279" s="9" t="s">
        <v>30</v>
      </c>
      <c r="C279" s="9" t="s">
        <v>13</v>
      </c>
      <c r="D279" s="15" t="s">
        <v>183</v>
      </c>
      <c r="E279" s="15"/>
      <c r="F279" s="106">
        <f>SUM(F280)</f>
        <v>44.4</v>
      </c>
      <c r="G279" s="106">
        <f>SUM(G280)</f>
        <v>44.4</v>
      </c>
    </row>
    <row r="280" spans="1:7" ht="30">
      <c r="A280" s="94" t="s">
        <v>76</v>
      </c>
      <c r="B280" s="10" t="s">
        <v>30</v>
      </c>
      <c r="C280" s="10" t="s">
        <v>13</v>
      </c>
      <c r="D280" s="13" t="s">
        <v>183</v>
      </c>
      <c r="E280" s="13" t="s">
        <v>77</v>
      </c>
      <c r="F280" s="97">
        <v>44.4</v>
      </c>
      <c r="G280" s="97">
        <v>44.4</v>
      </c>
    </row>
    <row r="281" spans="1:7" ht="15">
      <c r="A281" s="115" t="s">
        <v>326</v>
      </c>
      <c r="B281" s="8" t="s">
        <v>30</v>
      </c>
      <c r="C281" s="8" t="s">
        <v>15</v>
      </c>
      <c r="D281" s="13"/>
      <c r="E281" s="13"/>
      <c r="F281" s="106">
        <f t="shared" ref="F281:G285" si="30">SUM(F282)</f>
        <v>1</v>
      </c>
      <c r="G281" s="106">
        <f t="shared" si="30"/>
        <v>1</v>
      </c>
    </row>
    <row r="282" spans="1:7" ht="75">
      <c r="A282" s="107" t="s">
        <v>283</v>
      </c>
      <c r="B282" s="9" t="s">
        <v>30</v>
      </c>
      <c r="C282" s="9" t="s">
        <v>15</v>
      </c>
      <c r="D282" s="15" t="s">
        <v>93</v>
      </c>
      <c r="E282" s="15"/>
      <c r="F282" s="114">
        <f t="shared" si="30"/>
        <v>1</v>
      </c>
      <c r="G282" s="114">
        <f t="shared" si="30"/>
        <v>1</v>
      </c>
    </row>
    <row r="283" spans="1:7" ht="45">
      <c r="A283" s="107" t="s">
        <v>86</v>
      </c>
      <c r="B283" s="9" t="s">
        <v>30</v>
      </c>
      <c r="C283" s="9" t="s">
        <v>15</v>
      </c>
      <c r="D283" s="15" t="s">
        <v>94</v>
      </c>
      <c r="E283" s="15"/>
      <c r="F283" s="114">
        <f t="shared" si="30"/>
        <v>1</v>
      </c>
      <c r="G283" s="114">
        <f t="shared" si="30"/>
        <v>1</v>
      </c>
    </row>
    <row r="284" spans="1:7" ht="30">
      <c r="A284" s="116" t="s">
        <v>88</v>
      </c>
      <c r="B284" s="9" t="s">
        <v>30</v>
      </c>
      <c r="C284" s="9" t="s">
        <v>15</v>
      </c>
      <c r="D284" s="15" t="s">
        <v>96</v>
      </c>
      <c r="E284" s="15"/>
      <c r="F284" s="114">
        <f t="shared" si="30"/>
        <v>1</v>
      </c>
      <c r="G284" s="114">
        <f t="shared" si="30"/>
        <v>1</v>
      </c>
    </row>
    <row r="285" spans="1:7" ht="120">
      <c r="A285" s="100" t="s">
        <v>97</v>
      </c>
      <c r="B285" s="9" t="s">
        <v>30</v>
      </c>
      <c r="C285" s="9" t="s">
        <v>15</v>
      </c>
      <c r="D285" s="82" t="s">
        <v>98</v>
      </c>
      <c r="E285" s="13"/>
      <c r="F285" s="114">
        <f t="shared" si="30"/>
        <v>1</v>
      </c>
      <c r="G285" s="114">
        <f t="shared" si="30"/>
        <v>1</v>
      </c>
    </row>
    <row r="286" spans="1:7" ht="30">
      <c r="A286" s="94" t="s">
        <v>111</v>
      </c>
      <c r="B286" s="10" t="s">
        <v>30</v>
      </c>
      <c r="C286" s="10" t="s">
        <v>15</v>
      </c>
      <c r="D286" s="83" t="s">
        <v>98</v>
      </c>
      <c r="E286" s="10" t="s">
        <v>74</v>
      </c>
      <c r="F286" s="113">
        <v>1</v>
      </c>
      <c r="G286" s="113">
        <v>1</v>
      </c>
    </row>
    <row r="287" spans="1:7" ht="15">
      <c r="A287" s="125" t="s">
        <v>31</v>
      </c>
      <c r="B287" s="17" t="s">
        <v>30</v>
      </c>
      <c r="C287" s="17" t="s">
        <v>19</v>
      </c>
      <c r="D287" s="17"/>
      <c r="E287" s="17"/>
      <c r="F287" s="106">
        <f>SUM(F288,F293)</f>
        <v>2455</v>
      </c>
      <c r="G287" s="106">
        <f>SUM(G288,G293)</f>
        <v>2455</v>
      </c>
    </row>
    <row r="288" spans="1:7" ht="45">
      <c r="A288" s="116" t="s">
        <v>305</v>
      </c>
      <c r="B288" s="9" t="s">
        <v>30</v>
      </c>
      <c r="C288" s="9" t="s">
        <v>19</v>
      </c>
      <c r="D288" s="15" t="s">
        <v>120</v>
      </c>
      <c r="E288" s="17"/>
      <c r="F288" s="106">
        <f t="shared" ref="F288:G291" si="31">SUM(F289)</f>
        <v>42</v>
      </c>
      <c r="G288" s="106">
        <f t="shared" si="31"/>
        <v>42</v>
      </c>
    </row>
    <row r="289" spans="1:7" ht="30">
      <c r="A289" s="100" t="s">
        <v>146</v>
      </c>
      <c r="B289" s="9" t="s">
        <v>30</v>
      </c>
      <c r="C289" s="9" t="s">
        <v>19</v>
      </c>
      <c r="D289" s="15" t="s">
        <v>149</v>
      </c>
      <c r="E289" s="17"/>
      <c r="F289" s="106">
        <f t="shared" si="31"/>
        <v>42</v>
      </c>
      <c r="G289" s="106">
        <f t="shared" si="31"/>
        <v>42</v>
      </c>
    </row>
    <row r="290" spans="1:7" ht="15">
      <c r="A290" s="116" t="s">
        <v>157</v>
      </c>
      <c r="B290" s="9" t="s">
        <v>30</v>
      </c>
      <c r="C290" s="9" t="s">
        <v>19</v>
      </c>
      <c r="D290" s="15" t="s">
        <v>158</v>
      </c>
      <c r="E290" s="17"/>
      <c r="F290" s="106">
        <f t="shared" si="31"/>
        <v>42</v>
      </c>
      <c r="G290" s="106">
        <f t="shared" si="31"/>
        <v>42</v>
      </c>
    </row>
    <row r="291" spans="1:7" ht="45">
      <c r="A291" s="116" t="s">
        <v>242</v>
      </c>
      <c r="B291" s="9" t="s">
        <v>30</v>
      </c>
      <c r="C291" s="9" t="s">
        <v>19</v>
      </c>
      <c r="D291" s="15" t="s">
        <v>243</v>
      </c>
      <c r="E291" s="15"/>
      <c r="F291" s="114">
        <f t="shared" si="31"/>
        <v>42</v>
      </c>
      <c r="G291" s="114">
        <f t="shared" si="31"/>
        <v>42</v>
      </c>
    </row>
    <row r="292" spans="1:7" ht="30">
      <c r="A292" s="94" t="s">
        <v>81</v>
      </c>
      <c r="B292" s="20" t="s">
        <v>30</v>
      </c>
      <c r="C292" s="20" t="s">
        <v>19</v>
      </c>
      <c r="D292" s="13" t="s">
        <v>243</v>
      </c>
      <c r="E292" s="13" t="s">
        <v>78</v>
      </c>
      <c r="F292" s="113">
        <v>42</v>
      </c>
      <c r="G292" s="113">
        <v>42</v>
      </c>
    </row>
    <row r="293" spans="1:7" ht="45">
      <c r="A293" s="116" t="s">
        <v>306</v>
      </c>
      <c r="B293" s="9" t="s">
        <v>30</v>
      </c>
      <c r="C293" s="9" t="s">
        <v>19</v>
      </c>
      <c r="D293" s="15" t="s">
        <v>170</v>
      </c>
      <c r="E293" s="19"/>
      <c r="F293" s="106">
        <f t="shared" ref="F293:G299" si="32">SUM(F294)</f>
        <v>2413</v>
      </c>
      <c r="G293" s="106">
        <f t="shared" si="32"/>
        <v>2413</v>
      </c>
    </row>
    <row r="294" spans="1:7" ht="45">
      <c r="A294" s="116" t="s">
        <v>167</v>
      </c>
      <c r="B294" s="9" t="s">
        <v>30</v>
      </c>
      <c r="C294" s="9" t="s">
        <v>19</v>
      </c>
      <c r="D294" s="15" t="s">
        <v>171</v>
      </c>
      <c r="E294" s="19"/>
      <c r="F294" s="106">
        <f>SUM(F295,F298)</f>
        <v>2413</v>
      </c>
      <c r="G294" s="106">
        <f>SUM(G295,G298)</f>
        <v>2413</v>
      </c>
    </row>
    <row r="295" spans="1:7" ht="30">
      <c r="A295" s="116" t="s">
        <v>347</v>
      </c>
      <c r="B295" s="9" t="s">
        <v>30</v>
      </c>
      <c r="C295" s="9" t="s">
        <v>19</v>
      </c>
      <c r="D295" s="19" t="s">
        <v>348</v>
      </c>
      <c r="E295" s="19"/>
      <c r="F295" s="106">
        <f>SUM(F296,)</f>
        <v>1174</v>
      </c>
      <c r="G295" s="106">
        <f>SUM(G296,)</f>
        <v>1174</v>
      </c>
    </row>
    <row r="296" spans="1:7" ht="75">
      <c r="A296" s="116" t="s">
        <v>349</v>
      </c>
      <c r="B296" s="9" t="s">
        <v>30</v>
      </c>
      <c r="C296" s="9" t="s">
        <v>19</v>
      </c>
      <c r="D296" s="19" t="s">
        <v>350</v>
      </c>
      <c r="E296" s="19"/>
      <c r="F296" s="106">
        <f t="shared" ref="F296:G296" si="33">SUM(F297)</f>
        <v>1174</v>
      </c>
      <c r="G296" s="106">
        <f t="shared" si="33"/>
        <v>1174</v>
      </c>
    </row>
    <row r="297" spans="1:7" ht="60">
      <c r="A297" s="94" t="s">
        <v>351</v>
      </c>
      <c r="B297" s="10" t="s">
        <v>30</v>
      </c>
      <c r="C297" s="10" t="s">
        <v>19</v>
      </c>
      <c r="D297" s="20" t="s">
        <v>350</v>
      </c>
      <c r="E297" s="13" t="s">
        <v>352</v>
      </c>
      <c r="F297" s="113">
        <v>1174</v>
      </c>
      <c r="G297" s="113">
        <v>1174</v>
      </c>
    </row>
    <row r="298" spans="1:7" ht="30">
      <c r="A298" s="100" t="s">
        <v>187</v>
      </c>
      <c r="B298" s="9" t="s">
        <v>30</v>
      </c>
      <c r="C298" s="9" t="s">
        <v>19</v>
      </c>
      <c r="D298" s="19" t="s">
        <v>189</v>
      </c>
      <c r="E298" s="13"/>
      <c r="F298" s="147">
        <f t="shared" si="32"/>
        <v>1239</v>
      </c>
      <c r="G298" s="147">
        <f t="shared" si="32"/>
        <v>1239</v>
      </c>
    </row>
    <row r="299" spans="1:7" ht="60">
      <c r="A299" s="100" t="s">
        <v>188</v>
      </c>
      <c r="B299" s="9" t="s">
        <v>30</v>
      </c>
      <c r="C299" s="9" t="s">
        <v>19</v>
      </c>
      <c r="D299" s="19" t="s">
        <v>190</v>
      </c>
      <c r="E299" s="13"/>
      <c r="F299" s="114">
        <f t="shared" si="32"/>
        <v>1239</v>
      </c>
      <c r="G299" s="114">
        <f t="shared" si="32"/>
        <v>1239</v>
      </c>
    </row>
    <row r="300" spans="1:7" ht="30.75" thickBot="1">
      <c r="A300" s="94" t="s">
        <v>81</v>
      </c>
      <c r="B300" s="20" t="s">
        <v>30</v>
      </c>
      <c r="C300" s="20" t="s">
        <v>19</v>
      </c>
      <c r="D300" s="20" t="s">
        <v>190</v>
      </c>
      <c r="E300" s="13" t="s">
        <v>78</v>
      </c>
      <c r="F300" s="134">
        <v>1239</v>
      </c>
      <c r="G300" s="134">
        <v>1239</v>
      </c>
    </row>
    <row r="301" spans="1:7" ht="17.25" thickTop="1" thickBot="1">
      <c r="A301" s="148" t="s">
        <v>32</v>
      </c>
      <c r="B301" s="45" t="s">
        <v>33</v>
      </c>
      <c r="C301" s="45"/>
      <c r="D301" s="45"/>
      <c r="E301" s="45"/>
      <c r="F301" s="149">
        <f t="shared" ref="F301:G304" si="34">SUM(F302)</f>
        <v>749</v>
      </c>
      <c r="G301" s="149">
        <f t="shared" si="34"/>
        <v>666.2</v>
      </c>
    </row>
    <row r="302" spans="1:7" ht="15.75" thickTop="1">
      <c r="A302" s="95" t="s">
        <v>34</v>
      </c>
      <c r="B302" s="18" t="s">
        <v>33</v>
      </c>
      <c r="C302" s="18" t="s">
        <v>13</v>
      </c>
      <c r="D302" s="18"/>
      <c r="E302" s="18"/>
      <c r="F302" s="106">
        <f t="shared" si="34"/>
        <v>749</v>
      </c>
      <c r="G302" s="106">
        <f t="shared" si="34"/>
        <v>666.2</v>
      </c>
    </row>
    <row r="303" spans="1:7" ht="75">
      <c r="A303" s="129" t="s">
        <v>313</v>
      </c>
      <c r="B303" s="15" t="s">
        <v>33</v>
      </c>
      <c r="C303" s="15" t="s">
        <v>13</v>
      </c>
      <c r="D303" s="15" t="s">
        <v>194</v>
      </c>
      <c r="E303" s="18"/>
      <c r="F303" s="106">
        <f t="shared" si="34"/>
        <v>749</v>
      </c>
      <c r="G303" s="106">
        <f t="shared" si="34"/>
        <v>666.2</v>
      </c>
    </row>
    <row r="304" spans="1:7" ht="60">
      <c r="A304" s="129" t="s">
        <v>191</v>
      </c>
      <c r="B304" s="15" t="s">
        <v>33</v>
      </c>
      <c r="C304" s="15" t="s">
        <v>13</v>
      </c>
      <c r="D304" s="15" t="s">
        <v>195</v>
      </c>
      <c r="E304" s="18"/>
      <c r="F304" s="106">
        <f t="shared" si="34"/>
        <v>749</v>
      </c>
      <c r="G304" s="106">
        <f t="shared" si="34"/>
        <v>666.2</v>
      </c>
    </row>
    <row r="305" spans="1:7" ht="45">
      <c r="A305" s="129" t="s">
        <v>192</v>
      </c>
      <c r="B305" s="15" t="s">
        <v>33</v>
      </c>
      <c r="C305" s="15" t="s">
        <v>13</v>
      </c>
      <c r="D305" s="15" t="s">
        <v>196</v>
      </c>
      <c r="E305" s="18"/>
      <c r="F305" s="106">
        <f>SUM(F306,F309)</f>
        <v>749</v>
      </c>
      <c r="G305" s="106">
        <f>SUM(G306,G309)</f>
        <v>666.2</v>
      </c>
    </row>
    <row r="306" spans="1:7" ht="15">
      <c r="A306" s="129" t="s">
        <v>193</v>
      </c>
      <c r="B306" s="15" t="s">
        <v>33</v>
      </c>
      <c r="C306" s="15" t="s">
        <v>13</v>
      </c>
      <c r="D306" s="15" t="s">
        <v>197</v>
      </c>
      <c r="E306" s="18"/>
      <c r="F306" s="106">
        <f>SUM(F307:F308)</f>
        <v>625</v>
      </c>
      <c r="G306" s="106">
        <f>SUM(G307:G308)</f>
        <v>543.20000000000005</v>
      </c>
    </row>
    <row r="307" spans="1:7" ht="75">
      <c r="A307" s="94" t="s">
        <v>71</v>
      </c>
      <c r="B307" s="20" t="s">
        <v>33</v>
      </c>
      <c r="C307" s="20" t="s">
        <v>13</v>
      </c>
      <c r="D307" s="13" t="s">
        <v>197</v>
      </c>
      <c r="E307" s="10" t="s">
        <v>73</v>
      </c>
      <c r="F307" s="97">
        <v>300</v>
      </c>
      <c r="G307" s="97">
        <v>300</v>
      </c>
    </row>
    <row r="308" spans="1:7" ht="30">
      <c r="A308" s="94" t="s">
        <v>111</v>
      </c>
      <c r="B308" s="20" t="s">
        <v>33</v>
      </c>
      <c r="C308" s="20" t="s">
        <v>13</v>
      </c>
      <c r="D308" s="13" t="s">
        <v>197</v>
      </c>
      <c r="E308" s="10" t="s">
        <v>74</v>
      </c>
      <c r="F308" s="97">
        <v>325</v>
      </c>
      <c r="G308" s="97">
        <v>243.2</v>
      </c>
    </row>
    <row r="309" spans="1:7" ht="45">
      <c r="A309" s="116" t="s">
        <v>198</v>
      </c>
      <c r="B309" s="15" t="s">
        <v>33</v>
      </c>
      <c r="C309" s="15" t="s">
        <v>13</v>
      </c>
      <c r="D309" s="15" t="s">
        <v>199</v>
      </c>
      <c r="E309" s="15"/>
      <c r="F309" s="106">
        <f>SUM(F310:F311)</f>
        <v>124</v>
      </c>
      <c r="G309" s="106">
        <f>SUM(G310:G311)</f>
        <v>123</v>
      </c>
    </row>
    <row r="310" spans="1:7" ht="75">
      <c r="A310" s="94" t="s">
        <v>71</v>
      </c>
      <c r="B310" s="13" t="s">
        <v>33</v>
      </c>
      <c r="C310" s="13" t="s">
        <v>13</v>
      </c>
      <c r="D310" s="13" t="s">
        <v>199</v>
      </c>
      <c r="E310" s="12" t="s">
        <v>73</v>
      </c>
      <c r="F310" s="130">
        <v>74</v>
      </c>
      <c r="G310" s="130">
        <v>73</v>
      </c>
    </row>
    <row r="311" spans="1:7" ht="30.75" thickBot="1">
      <c r="A311" s="94" t="s">
        <v>111</v>
      </c>
      <c r="B311" s="13" t="s">
        <v>33</v>
      </c>
      <c r="C311" s="13" t="s">
        <v>13</v>
      </c>
      <c r="D311" s="13" t="s">
        <v>199</v>
      </c>
      <c r="E311" s="12" t="s">
        <v>74</v>
      </c>
      <c r="F311" s="130">
        <v>50</v>
      </c>
      <c r="G311" s="130">
        <v>50</v>
      </c>
    </row>
    <row r="312" spans="1:7" ht="33" thickTop="1" thickBot="1">
      <c r="A312" s="148" t="s">
        <v>307</v>
      </c>
      <c r="B312" s="45" t="s">
        <v>17</v>
      </c>
      <c r="C312" s="45"/>
      <c r="D312" s="45"/>
      <c r="E312" s="45"/>
      <c r="F312" s="111">
        <f t="shared" ref="F312:G312" si="35">SUM(F313)</f>
        <v>4</v>
      </c>
      <c r="G312" s="111">
        <f t="shared" si="35"/>
        <v>3</v>
      </c>
    </row>
    <row r="313" spans="1:7" ht="30.75" thickTop="1">
      <c r="A313" s="95" t="s">
        <v>308</v>
      </c>
      <c r="B313" s="18" t="s">
        <v>17</v>
      </c>
      <c r="C313" s="18" t="s">
        <v>13</v>
      </c>
      <c r="D313" s="15"/>
      <c r="E313" s="15"/>
      <c r="F313" s="106">
        <f t="shared" ref="F313:G317" si="36">SUM(F314)</f>
        <v>4</v>
      </c>
      <c r="G313" s="106">
        <f t="shared" si="36"/>
        <v>3</v>
      </c>
    </row>
    <row r="314" spans="1:7" ht="75">
      <c r="A314" s="107" t="s">
        <v>283</v>
      </c>
      <c r="B314" s="15" t="s">
        <v>17</v>
      </c>
      <c r="C314" s="15" t="s">
        <v>13</v>
      </c>
      <c r="D314" s="15" t="s">
        <v>93</v>
      </c>
      <c r="E314" s="15"/>
      <c r="F314" s="106">
        <f t="shared" si="36"/>
        <v>4</v>
      </c>
      <c r="G314" s="106">
        <f t="shared" si="36"/>
        <v>3</v>
      </c>
    </row>
    <row r="315" spans="1:7" ht="45">
      <c r="A315" s="96" t="s">
        <v>107</v>
      </c>
      <c r="B315" s="15" t="s">
        <v>17</v>
      </c>
      <c r="C315" s="15" t="s">
        <v>13</v>
      </c>
      <c r="D315" s="66" t="s">
        <v>110</v>
      </c>
      <c r="E315" s="66"/>
      <c r="F315" s="106">
        <f t="shared" si="36"/>
        <v>4</v>
      </c>
      <c r="G315" s="106">
        <f t="shared" si="36"/>
        <v>3</v>
      </c>
    </row>
    <row r="316" spans="1:7" ht="30">
      <c r="A316" s="96" t="s">
        <v>108</v>
      </c>
      <c r="B316" s="15" t="s">
        <v>17</v>
      </c>
      <c r="C316" s="15" t="s">
        <v>13</v>
      </c>
      <c r="D316" s="66" t="s">
        <v>109</v>
      </c>
      <c r="E316" s="66"/>
      <c r="F316" s="106">
        <f t="shared" si="36"/>
        <v>4</v>
      </c>
      <c r="G316" s="106">
        <f t="shared" si="36"/>
        <v>3</v>
      </c>
    </row>
    <row r="317" spans="1:7" ht="15">
      <c r="A317" s="96" t="s">
        <v>309</v>
      </c>
      <c r="B317" s="15" t="s">
        <v>17</v>
      </c>
      <c r="C317" s="15" t="s">
        <v>13</v>
      </c>
      <c r="D317" s="66" t="s">
        <v>310</v>
      </c>
      <c r="E317" s="66"/>
      <c r="F317" s="106">
        <f t="shared" si="36"/>
        <v>4</v>
      </c>
      <c r="G317" s="106">
        <f t="shared" si="36"/>
        <v>3</v>
      </c>
    </row>
    <row r="318" spans="1:7" ht="30.75" thickBot="1">
      <c r="A318" s="94" t="s">
        <v>311</v>
      </c>
      <c r="B318" s="30" t="s">
        <v>17</v>
      </c>
      <c r="C318" s="30" t="s">
        <v>13</v>
      </c>
      <c r="D318" s="30" t="s">
        <v>310</v>
      </c>
      <c r="E318" s="30" t="s">
        <v>312</v>
      </c>
      <c r="F318" s="97">
        <v>4</v>
      </c>
      <c r="G318" s="134">
        <v>3</v>
      </c>
    </row>
    <row r="319" spans="1:7" ht="34.5" customHeight="1" thickTop="1" thickBot="1">
      <c r="A319" s="148" t="s">
        <v>220</v>
      </c>
      <c r="B319" s="45" t="s">
        <v>55</v>
      </c>
      <c r="C319" s="45"/>
      <c r="D319" s="45"/>
      <c r="E319" s="45"/>
      <c r="F319" s="111">
        <f>SUM(F320)</f>
        <v>1828</v>
      </c>
      <c r="G319" s="111">
        <f>SUM(G320)</f>
        <v>1750</v>
      </c>
    </row>
    <row r="320" spans="1:7" ht="30.75" thickTop="1">
      <c r="A320" s="150" t="s">
        <v>56</v>
      </c>
      <c r="B320" s="46" t="s">
        <v>55</v>
      </c>
      <c r="C320" s="46" t="s">
        <v>13</v>
      </c>
      <c r="D320" s="47"/>
      <c r="E320" s="47"/>
      <c r="F320" s="151">
        <f t="shared" ref="F320:G324" si="37">SUM(F321)</f>
        <v>1828</v>
      </c>
      <c r="G320" s="151">
        <f t="shared" si="37"/>
        <v>1750</v>
      </c>
    </row>
    <row r="321" spans="1:7" ht="75">
      <c r="A321" s="107" t="s">
        <v>283</v>
      </c>
      <c r="B321" s="31" t="s">
        <v>55</v>
      </c>
      <c r="C321" s="31" t="s">
        <v>13</v>
      </c>
      <c r="D321" s="15" t="s">
        <v>93</v>
      </c>
      <c r="E321" s="31"/>
      <c r="F321" s="114">
        <f t="shared" si="37"/>
        <v>1828</v>
      </c>
      <c r="G321" s="114">
        <f t="shared" si="37"/>
        <v>1750</v>
      </c>
    </row>
    <row r="322" spans="1:7" ht="45">
      <c r="A322" s="96" t="s">
        <v>107</v>
      </c>
      <c r="B322" s="31" t="s">
        <v>55</v>
      </c>
      <c r="C322" s="31" t="s">
        <v>13</v>
      </c>
      <c r="D322" s="66" t="s">
        <v>110</v>
      </c>
      <c r="E322" s="31"/>
      <c r="F322" s="114">
        <f t="shared" si="37"/>
        <v>1828</v>
      </c>
      <c r="G322" s="114">
        <f t="shared" si="37"/>
        <v>1750</v>
      </c>
    </row>
    <row r="323" spans="1:7" ht="30">
      <c r="A323" s="96" t="s">
        <v>108</v>
      </c>
      <c r="B323" s="31" t="s">
        <v>55</v>
      </c>
      <c r="C323" s="31" t="s">
        <v>13</v>
      </c>
      <c r="D323" s="66" t="s">
        <v>109</v>
      </c>
      <c r="E323" s="31"/>
      <c r="F323" s="114">
        <f t="shared" si="37"/>
        <v>1828</v>
      </c>
      <c r="G323" s="114">
        <f t="shared" si="37"/>
        <v>1750</v>
      </c>
    </row>
    <row r="324" spans="1:7" ht="30">
      <c r="A324" s="116" t="s">
        <v>245</v>
      </c>
      <c r="B324" s="31" t="s">
        <v>55</v>
      </c>
      <c r="C324" s="31" t="s">
        <v>13</v>
      </c>
      <c r="D324" s="31" t="s">
        <v>200</v>
      </c>
      <c r="E324" s="31"/>
      <c r="F324" s="114">
        <f t="shared" si="37"/>
        <v>1828</v>
      </c>
      <c r="G324" s="114">
        <f t="shared" si="37"/>
        <v>1750</v>
      </c>
    </row>
    <row r="325" spans="1:7" ht="15">
      <c r="A325" s="94" t="s">
        <v>26</v>
      </c>
      <c r="B325" s="32" t="s">
        <v>55</v>
      </c>
      <c r="C325" s="32" t="s">
        <v>13</v>
      </c>
      <c r="D325" s="32" t="s">
        <v>200</v>
      </c>
      <c r="E325" s="32" t="s">
        <v>79</v>
      </c>
      <c r="F325" s="113">
        <v>1828</v>
      </c>
      <c r="G325" s="113">
        <v>1750</v>
      </c>
    </row>
    <row r="326" spans="1:7" ht="16.5" thickBot="1">
      <c r="A326" s="187" t="s">
        <v>244</v>
      </c>
      <c r="B326" s="189"/>
      <c r="C326" s="189"/>
      <c r="D326" s="188"/>
      <c r="E326" s="188"/>
      <c r="F326" s="190">
        <v>2196</v>
      </c>
      <c r="G326" s="190">
        <v>4121</v>
      </c>
    </row>
    <row r="327" spans="1:7" ht="20.25" thickTop="1" thickBot="1">
      <c r="A327" s="152" t="s">
        <v>69</v>
      </c>
      <c r="B327" s="48">
        <v>96</v>
      </c>
      <c r="C327" s="48"/>
      <c r="D327" s="48"/>
      <c r="E327" s="48"/>
      <c r="F327" s="153">
        <f>SUM(F12,F96,F103,F116,F149,F187,F259,F271,F301,F319,F326,F312)</f>
        <v>207183.9</v>
      </c>
      <c r="G327" s="153">
        <f>SUM(G12,G96,G103,G116,G149,G187,G259,G271,G301,G319,G326,G312)</f>
        <v>175912.50000000003</v>
      </c>
    </row>
    <row r="328" spans="1:7" ht="19.5" thickTop="1">
      <c r="B328" s="57"/>
      <c r="C328" s="50"/>
    </row>
    <row r="329" spans="1:7" ht="18.75">
      <c r="B329" s="57"/>
      <c r="C329" s="50"/>
    </row>
  </sheetData>
  <mergeCells count="10">
    <mergeCell ref="A1:G1"/>
    <mergeCell ref="A2:G2"/>
    <mergeCell ref="A3:G3"/>
    <mergeCell ref="F10:G10"/>
    <mergeCell ref="A10:A11"/>
    <mergeCell ref="B10:E10"/>
    <mergeCell ref="A8:G8"/>
    <mergeCell ref="A4:G4"/>
    <mergeCell ref="A5:G5"/>
    <mergeCell ref="A6:G6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0"/>
  <sheetViews>
    <sheetView tabSelected="1" topLeftCell="A197" zoomScaleNormal="100" workbookViewId="0">
      <selection activeCell="D201" sqref="D201"/>
    </sheetView>
  </sheetViews>
  <sheetFormatPr defaultRowHeight="12.75"/>
  <cols>
    <col min="1" max="1" width="61.7109375" customWidth="1"/>
    <col min="2" max="2" width="15.7109375" style="74" customWidth="1"/>
    <col min="4" max="5" width="11.85546875" customWidth="1"/>
  </cols>
  <sheetData>
    <row r="1" spans="1:7" ht="15.75">
      <c r="A1" s="214" t="s">
        <v>367</v>
      </c>
      <c r="B1" s="214"/>
      <c r="C1" s="214"/>
      <c r="D1" s="214"/>
      <c r="E1" s="214"/>
    </row>
    <row r="2" spans="1:7" ht="15.75">
      <c r="A2" s="214" t="s">
        <v>0</v>
      </c>
      <c r="B2" s="214"/>
      <c r="C2" s="214"/>
      <c r="D2" s="214"/>
      <c r="E2" s="214"/>
    </row>
    <row r="3" spans="1:7" ht="15.75">
      <c r="A3" s="214" t="s">
        <v>1</v>
      </c>
      <c r="B3" s="214"/>
      <c r="C3" s="214"/>
      <c r="D3" s="214"/>
      <c r="E3" s="214"/>
      <c r="F3" s="1"/>
      <c r="G3" s="1"/>
    </row>
    <row r="4" spans="1:7" ht="15.75">
      <c r="A4" s="214" t="s">
        <v>363</v>
      </c>
      <c r="B4" s="214"/>
      <c r="C4" s="214"/>
      <c r="D4" s="214"/>
      <c r="E4" s="214"/>
      <c r="F4" s="1"/>
      <c r="G4" s="1"/>
    </row>
    <row r="5" spans="1:7" ht="15.75">
      <c r="A5" s="214" t="s">
        <v>364</v>
      </c>
      <c r="B5" s="214"/>
      <c r="C5" s="214"/>
      <c r="D5" s="214"/>
      <c r="E5" s="214"/>
      <c r="F5" s="1"/>
      <c r="G5" s="1"/>
    </row>
    <row r="6" spans="1:7" ht="15.75">
      <c r="A6" s="214" t="s">
        <v>240</v>
      </c>
      <c r="B6" s="214"/>
      <c r="C6" s="214"/>
      <c r="D6" s="214"/>
      <c r="E6" s="214"/>
      <c r="F6" s="1"/>
      <c r="G6" s="1"/>
    </row>
    <row r="7" spans="1:7" ht="15.75">
      <c r="A7" s="160"/>
      <c r="B7" s="177"/>
      <c r="C7" s="160"/>
      <c r="D7" s="160"/>
      <c r="E7" s="1"/>
      <c r="F7" s="1"/>
    </row>
    <row r="8" spans="1:7" ht="102.75" customHeight="1">
      <c r="A8" s="218" t="s">
        <v>365</v>
      </c>
      <c r="B8" s="218"/>
      <c r="C8" s="218"/>
      <c r="D8" s="218"/>
      <c r="E8" s="218"/>
    </row>
    <row r="9" spans="1:7" ht="16.5" thickBot="1">
      <c r="A9" s="154"/>
      <c r="B9" s="182"/>
      <c r="C9" s="154"/>
      <c r="D9" s="232" t="s">
        <v>60</v>
      </c>
      <c r="E9" s="232"/>
    </row>
    <row r="10" spans="1:7" ht="19.5" thickBot="1">
      <c r="A10" s="226" t="s">
        <v>209</v>
      </c>
      <c r="B10" s="226" t="s">
        <v>201</v>
      </c>
      <c r="C10" s="228" t="s">
        <v>207</v>
      </c>
      <c r="D10" s="230" t="s">
        <v>208</v>
      </c>
      <c r="E10" s="231"/>
    </row>
    <row r="11" spans="1:7" ht="19.5" thickBot="1">
      <c r="A11" s="227"/>
      <c r="B11" s="227"/>
      <c r="C11" s="229"/>
      <c r="D11" s="203" t="s">
        <v>314</v>
      </c>
      <c r="E11" s="203" t="s">
        <v>362</v>
      </c>
    </row>
    <row r="12" spans="1:7" ht="63">
      <c r="A12" s="85" t="s">
        <v>305</v>
      </c>
      <c r="B12" s="75" t="s">
        <v>120</v>
      </c>
      <c r="C12" s="88"/>
      <c r="D12" s="89">
        <f>SUM(D13,D54)</f>
        <v>94059.8</v>
      </c>
      <c r="E12" s="89">
        <f>SUM(E13,E54)</f>
        <v>90319.6</v>
      </c>
    </row>
    <row r="13" spans="1:7" ht="30">
      <c r="A13" s="68" t="s">
        <v>146</v>
      </c>
      <c r="B13" s="76" t="s">
        <v>149</v>
      </c>
      <c r="C13" s="82"/>
      <c r="D13" s="84">
        <f>SUM(D14,D23,D44,D49)</f>
        <v>93761.900000000009</v>
      </c>
      <c r="E13" s="84">
        <f>SUM(E14,E23,E44,E49)</f>
        <v>90022.700000000012</v>
      </c>
    </row>
    <row r="14" spans="1:7" ht="15">
      <c r="A14" s="69" t="s">
        <v>147</v>
      </c>
      <c r="B14" s="77" t="s">
        <v>150</v>
      </c>
      <c r="C14" s="82"/>
      <c r="D14" s="84">
        <f>SUM(D15,D17,D19,D21)</f>
        <v>21258</v>
      </c>
      <c r="E14" s="84">
        <f>SUM(E15,E17,E19,E21)</f>
        <v>20534.900000000001</v>
      </c>
    </row>
    <row r="15" spans="1:7" ht="30">
      <c r="A15" s="70" t="s">
        <v>148</v>
      </c>
      <c r="B15" s="78" t="s">
        <v>151</v>
      </c>
      <c r="C15" s="82"/>
      <c r="D15" s="84">
        <f>SUM(D16)</f>
        <v>8056</v>
      </c>
      <c r="E15" s="84">
        <f>SUM(E16)</f>
        <v>7332.9</v>
      </c>
    </row>
    <row r="16" spans="1:7" ht="30">
      <c r="A16" s="94" t="s">
        <v>81</v>
      </c>
      <c r="B16" s="77" t="s">
        <v>151</v>
      </c>
      <c r="C16" s="83">
        <v>600</v>
      </c>
      <c r="D16" s="84">
        <v>8056</v>
      </c>
      <c r="E16" s="84">
        <v>7332.9</v>
      </c>
    </row>
    <row r="17" spans="1:5" ht="90">
      <c r="A17" s="70" t="s">
        <v>152</v>
      </c>
      <c r="B17" s="78" t="s">
        <v>153</v>
      </c>
      <c r="C17" s="82"/>
      <c r="D17" s="84">
        <f>SUM(D18)</f>
        <v>46</v>
      </c>
      <c r="E17" s="84">
        <f>SUM(E18)</f>
        <v>46</v>
      </c>
    </row>
    <row r="18" spans="1:5" ht="30">
      <c r="A18" s="94" t="s">
        <v>81</v>
      </c>
      <c r="B18" s="77" t="s">
        <v>153</v>
      </c>
      <c r="C18" s="83">
        <v>600</v>
      </c>
      <c r="D18" s="84">
        <v>46</v>
      </c>
      <c r="E18" s="84">
        <v>46</v>
      </c>
    </row>
    <row r="19" spans="1:5" ht="105">
      <c r="A19" s="116" t="s">
        <v>224</v>
      </c>
      <c r="B19" s="78" t="s">
        <v>154</v>
      </c>
      <c r="C19" s="82"/>
      <c r="D19" s="84">
        <f>SUM(D20)</f>
        <v>12922</v>
      </c>
      <c r="E19" s="84">
        <f>SUM(E20)</f>
        <v>12922</v>
      </c>
    </row>
    <row r="20" spans="1:5" ht="30">
      <c r="A20" s="94" t="s">
        <v>81</v>
      </c>
      <c r="B20" s="77" t="s">
        <v>154</v>
      </c>
      <c r="C20" s="83">
        <v>600</v>
      </c>
      <c r="D20" s="84">
        <v>12922</v>
      </c>
      <c r="E20" s="84">
        <v>12922</v>
      </c>
    </row>
    <row r="21" spans="1:5" ht="30">
      <c r="A21" s="70" t="s">
        <v>155</v>
      </c>
      <c r="B21" s="78" t="s">
        <v>156</v>
      </c>
      <c r="C21" s="82"/>
      <c r="D21" s="84">
        <f>SUM(D22)</f>
        <v>234</v>
      </c>
      <c r="E21" s="84">
        <f>SUM(E22)</f>
        <v>234</v>
      </c>
    </row>
    <row r="22" spans="1:5" ht="30">
      <c r="A22" s="94" t="s">
        <v>81</v>
      </c>
      <c r="B22" s="77" t="s">
        <v>156</v>
      </c>
      <c r="C22" s="83">
        <v>600</v>
      </c>
      <c r="D22" s="84">
        <v>234</v>
      </c>
      <c r="E22" s="84">
        <v>234</v>
      </c>
    </row>
    <row r="23" spans="1:5" ht="15">
      <c r="A23" s="69" t="s">
        <v>157</v>
      </c>
      <c r="B23" s="77" t="s">
        <v>158</v>
      </c>
      <c r="C23" s="82"/>
      <c r="D23" s="84">
        <f>SUM(D24,D26,D28,D32,D34,D36,D38,D40,D42,D30)</f>
        <v>56618.8</v>
      </c>
      <c r="E23" s="84">
        <f>SUM(E24,E26,E28,E32,E34,E36,E38,E40,E42,E30)</f>
        <v>55178.2</v>
      </c>
    </row>
    <row r="24" spans="1:5" ht="30">
      <c r="A24" s="70" t="s">
        <v>148</v>
      </c>
      <c r="B24" s="78" t="s">
        <v>159</v>
      </c>
      <c r="C24" s="82"/>
      <c r="D24" s="84">
        <f>SUM(D25)</f>
        <v>9688</v>
      </c>
      <c r="E24" s="84">
        <f>SUM(E25)</f>
        <v>8826.6</v>
      </c>
    </row>
    <row r="25" spans="1:5" ht="30">
      <c r="A25" s="94" t="s">
        <v>81</v>
      </c>
      <c r="B25" s="77" t="s">
        <v>159</v>
      </c>
      <c r="C25" s="83">
        <v>600</v>
      </c>
      <c r="D25" s="84">
        <v>9688</v>
      </c>
      <c r="E25" s="84">
        <v>8826.6</v>
      </c>
    </row>
    <row r="26" spans="1:5" ht="30">
      <c r="A26" s="100" t="s">
        <v>297</v>
      </c>
      <c r="B26" s="15" t="s">
        <v>298</v>
      </c>
      <c r="C26" s="15"/>
      <c r="D26" s="156">
        <f>SUM(D27)</f>
        <v>284</v>
      </c>
      <c r="E26" s="156">
        <f>SUM(E27)</f>
        <v>271.60000000000002</v>
      </c>
    </row>
    <row r="27" spans="1:5" ht="30">
      <c r="A27" s="94" t="s">
        <v>111</v>
      </c>
      <c r="B27" s="13" t="s">
        <v>298</v>
      </c>
      <c r="C27" s="13" t="s">
        <v>74</v>
      </c>
      <c r="D27" s="156">
        <v>284</v>
      </c>
      <c r="E27" s="168">
        <v>271.60000000000002</v>
      </c>
    </row>
    <row r="28" spans="1:5" ht="30">
      <c r="A28" s="71" t="s">
        <v>282</v>
      </c>
      <c r="B28" s="78" t="s">
        <v>160</v>
      </c>
      <c r="C28" s="82"/>
      <c r="D28" s="84">
        <f>SUM(D29)</f>
        <v>1038</v>
      </c>
      <c r="E28" s="84">
        <f>SUM(E29)</f>
        <v>1038</v>
      </c>
    </row>
    <row r="29" spans="1:5" ht="30">
      <c r="A29" s="94" t="s">
        <v>81</v>
      </c>
      <c r="B29" s="77" t="s">
        <v>160</v>
      </c>
      <c r="C29" s="83">
        <v>600</v>
      </c>
      <c r="D29" s="84">
        <v>1038</v>
      </c>
      <c r="E29" s="84">
        <v>1038</v>
      </c>
    </row>
    <row r="30" spans="1:5" ht="45">
      <c r="A30" s="100" t="s">
        <v>340</v>
      </c>
      <c r="B30" s="9" t="s">
        <v>341</v>
      </c>
      <c r="C30" s="13"/>
      <c r="D30" s="156">
        <f>SUM(D31)</f>
        <v>641.79999999999995</v>
      </c>
      <c r="E30" s="156">
        <f>SUM(E31)</f>
        <v>0</v>
      </c>
    </row>
    <row r="31" spans="1:5" ht="30">
      <c r="A31" s="94" t="s">
        <v>81</v>
      </c>
      <c r="B31" s="10" t="s">
        <v>341</v>
      </c>
      <c r="C31" s="13" t="s">
        <v>78</v>
      </c>
      <c r="D31" s="156">
        <v>641.79999999999995</v>
      </c>
      <c r="E31" s="156"/>
    </row>
    <row r="32" spans="1:5" ht="105">
      <c r="A32" s="116" t="s">
        <v>224</v>
      </c>
      <c r="B32" s="78" t="s">
        <v>161</v>
      </c>
      <c r="C32" s="82"/>
      <c r="D32" s="84">
        <f>SUM(D33)</f>
        <v>37739</v>
      </c>
      <c r="E32" s="84">
        <f>SUM(E33)</f>
        <v>37739</v>
      </c>
    </row>
    <row r="33" spans="1:5" ht="30">
      <c r="A33" s="94" t="s">
        <v>81</v>
      </c>
      <c r="B33" s="77" t="s">
        <v>161</v>
      </c>
      <c r="C33" s="83">
        <v>600</v>
      </c>
      <c r="D33" s="84">
        <v>37739</v>
      </c>
      <c r="E33" s="84">
        <v>37739</v>
      </c>
    </row>
    <row r="34" spans="1:5" ht="45">
      <c r="A34" s="70" t="s">
        <v>162</v>
      </c>
      <c r="B34" s="78" t="s">
        <v>163</v>
      </c>
      <c r="C34" s="82"/>
      <c r="D34" s="84">
        <f>SUM(D35)</f>
        <v>441</v>
      </c>
      <c r="E34" s="84">
        <f>SUM(E35)</f>
        <v>441</v>
      </c>
    </row>
    <row r="35" spans="1:5" ht="30">
      <c r="A35" s="94" t="s">
        <v>81</v>
      </c>
      <c r="B35" s="77" t="s">
        <v>163</v>
      </c>
      <c r="C35" s="83">
        <v>600</v>
      </c>
      <c r="D35" s="84">
        <v>441</v>
      </c>
      <c r="E35" s="84">
        <v>441</v>
      </c>
    </row>
    <row r="36" spans="1:5" ht="45">
      <c r="A36" s="116" t="s">
        <v>242</v>
      </c>
      <c r="B36" s="15" t="s">
        <v>243</v>
      </c>
      <c r="C36" s="15"/>
      <c r="D36" s="156">
        <f>SUM(D37)</f>
        <v>42</v>
      </c>
      <c r="E36" s="156">
        <f>SUM(E37)</f>
        <v>42</v>
      </c>
    </row>
    <row r="37" spans="1:5" ht="30">
      <c r="A37" s="94" t="s">
        <v>81</v>
      </c>
      <c r="B37" s="13" t="s">
        <v>243</v>
      </c>
      <c r="C37" s="13" t="s">
        <v>78</v>
      </c>
      <c r="D37" s="156">
        <v>42</v>
      </c>
      <c r="E37" s="156">
        <v>42</v>
      </c>
    </row>
    <row r="38" spans="1:5" ht="75">
      <c r="A38" s="100" t="s">
        <v>345</v>
      </c>
      <c r="B38" s="15" t="s">
        <v>346</v>
      </c>
      <c r="C38" s="15"/>
      <c r="D38" s="156">
        <f t="shared" ref="D38:E38" si="0">SUM(D39)</f>
        <v>200</v>
      </c>
      <c r="E38" s="156">
        <f t="shared" si="0"/>
        <v>200</v>
      </c>
    </row>
    <row r="39" spans="1:5" ht="30">
      <c r="A39" s="94" t="s">
        <v>81</v>
      </c>
      <c r="B39" s="13" t="s">
        <v>346</v>
      </c>
      <c r="C39" s="13" t="s">
        <v>78</v>
      </c>
      <c r="D39" s="156">
        <v>200</v>
      </c>
      <c r="E39" s="156">
        <v>200</v>
      </c>
    </row>
    <row r="40" spans="1:5" ht="60">
      <c r="A40" s="100" t="s">
        <v>320</v>
      </c>
      <c r="B40" s="9" t="s">
        <v>321</v>
      </c>
      <c r="C40" s="13"/>
      <c r="D40" s="156">
        <f>SUM(D41)</f>
        <v>2561</v>
      </c>
      <c r="E40" s="156">
        <f>SUM(E41)</f>
        <v>2636</v>
      </c>
    </row>
    <row r="41" spans="1:5" ht="30">
      <c r="A41" s="94" t="s">
        <v>81</v>
      </c>
      <c r="B41" s="10" t="s">
        <v>321</v>
      </c>
      <c r="C41" s="13" t="s">
        <v>78</v>
      </c>
      <c r="D41" s="156">
        <v>2561</v>
      </c>
      <c r="E41" s="156">
        <v>2636</v>
      </c>
    </row>
    <row r="42" spans="1:5" ht="45">
      <c r="A42" s="116" t="s">
        <v>322</v>
      </c>
      <c r="B42" s="15" t="s">
        <v>323</v>
      </c>
      <c r="C42" s="15"/>
      <c r="D42" s="156">
        <f>SUM(D43)</f>
        <v>3984</v>
      </c>
      <c r="E42" s="156">
        <f>SUM(E43)</f>
        <v>3984</v>
      </c>
    </row>
    <row r="43" spans="1:5" ht="30">
      <c r="A43" s="94" t="s">
        <v>81</v>
      </c>
      <c r="B43" s="13" t="s">
        <v>323</v>
      </c>
      <c r="C43" s="13" t="s">
        <v>78</v>
      </c>
      <c r="D43" s="156">
        <v>3984</v>
      </c>
      <c r="E43" s="156">
        <v>3984</v>
      </c>
    </row>
    <row r="44" spans="1:5" ht="15">
      <c r="A44" s="69" t="s">
        <v>164</v>
      </c>
      <c r="B44" s="77" t="s">
        <v>165</v>
      </c>
      <c r="C44" s="82"/>
      <c r="D44" s="84">
        <f>SUM(D45,D47)</f>
        <v>14875</v>
      </c>
      <c r="E44" s="84">
        <f>SUM(E45,E47)</f>
        <v>13695.6</v>
      </c>
    </row>
    <row r="45" spans="1:5" ht="30">
      <c r="A45" s="70" t="s">
        <v>148</v>
      </c>
      <c r="B45" s="78" t="s">
        <v>166</v>
      </c>
      <c r="C45" s="82"/>
      <c r="D45" s="84">
        <f>SUM(D46)</f>
        <v>14012</v>
      </c>
      <c r="E45" s="84">
        <f>SUM(E46)</f>
        <v>12832.6</v>
      </c>
    </row>
    <row r="46" spans="1:5" ht="30">
      <c r="A46" s="94" t="s">
        <v>81</v>
      </c>
      <c r="B46" s="77" t="s">
        <v>166</v>
      </c>
      <c r="C46" s="83">
        <v>600</v>
      </c>
      <c r="D46" s="211">
        <v>14012</v>
      </c>
      <c r="E46" s="211">
        <v>12832.6</v>
      </c>
    </row>
    <row r="47" spans="1:5" ht="105">
      <c r="A47" s="116" t="s">
        <v>224</v>
      </c>
      <c r="B47" s="78" t="s">
        <v>223</v>
      </c>
      <c r="C47" s="82"/>
      <c r="D47" s="156">
        <f>SUM(D48)</f>
        <v>863</v>
      </c>
      <c r="E47" s="156">
        <f>SUM(E48)</f>
        <v>863</v>
      </c>
    </row>
    <row r="48" spans="1:5" ht="30">
      <c r="A48" s="94" t="s">
        <v>81</v>
      </c>
      <c r="B48" s="77" t="s">
        <v>223</v>
      </c>
      <c r="C48" s="83">
        <v>600</v>
      </c>
      <c r="D48" s="156">
        <v>863</v>
      </c>
      <c r="E48" s="156">
        <v>863</v>
      </c>
    </row>
    <row r="49" spans="1:5" ht="15">
      <c r="A49" s="100" t="s">
        <v>276</v>
      </c>
      <c r="B49" s="15" t="s">
        <v>277</v>
      </c>
      <c r="C49" s="13"/>
      <c r="D49" s="156">
        <f>SUM(D50,D52)</f>
        <v>1010.1</v>
      </c>
      <c r="E49" s="156">
        <f>SUM(E50,E52)</f>
        <v>614</v>
      </c>
    </row>
    <row r="50" spans="1:5" ht="45">
      <c r="A50" s="100" t="s">
        <v>278</v>
      </c>
      <c r="B50" s="15" t="s">
        <v>279</v>
      </c>
      <c r="C50" s="15"/>
      <c r="D50" s="156">
        <f>SUM(D51)</f>
        <v>1010.1</v>
      </c>
      <c r="E50" s="156">
        <f>SUM(E51)</f>
        <v>0</v>
      </c>
    </row>
    <row r="51" spans="1:5" ht="30">
      <c r="A51" s="94" t="s">
        <v>81</v>
      </c>
      <c r="B51" s="13" t="s">
        <v>279</v>
      </c>
      <c r="C51" s="13" t="s">
        <v>78</v>
      </c>
      <c r="D51" s="156">
        <v>1010.1</v>
      </c>
      <c r="E51" s="156">
        <v>0</v>
      </c>
    </row>
    <row r="52" spans="1:5" ht="45">
      <c r="A52" s="100" t="s">
        <v>342</v>
      </c>
      <c r="B52" s="15" t="s">
        <v>343</v>
      </c>
      <c r="C52" s="15"/>
      <c r="D52" s="156">
        <f>SUM(D53)</f>
        <v>0</v>
      </c>
      <c r="E52" s="156">
        <f>SUM(E53)</f>
        <v>614</v>
      </c>
    </row>
    <row r="53" spans="1:5" ht="30">
      <c r="A53" s="94" t="s">
        <v>81</v>
      </c>
      <c r="B53" s="13" t="s">
        <v>343</v>
      </c>
      <c r="C53" s="13" t="s">
        <v>78</v>
      </c>
      <c r="D53" s="156"/>
      <c r="E53" s="156">
        <v>614</v>
      </c>
    </row>
    <row r="54" spans="1:5" ht="30">
      <c r="A54" s="68" t="s">
        <v>174</v>
      </c>
      <c r="B54" s="76" t="s">
        <v>121</v>
      </c>
      <c r="C54" s="82"/>
      <c r="D54" s="84">
        <f>SUM(D55)</f>
        <v>297.89999999999998</v>
      </c>
      <c r="E54" s="84">
        <f>SUM(E55)</f>
        <v>296.89999999999998</v>
      </c>
    </row>
    <row r="55" spans="1:5" ht="15">
      <c r="A55" s="69" t="s">
        <v>119</v>
      </c>
      <c r="B55" s="77" t="s">
        <v>122</v>
      </c>
      <c r="C55" s="82"/>
      <c r="D55" s="84">
        <f>SUM(D56,D58)</f>
        <v>297.89999999999998</v>
      </c>
      <c r="E55" s="84">
        <f>SUM(E56,E58)</f>
        <v>296.89999999999998</v>
      </c>
    </row>
    <row r="56" spans="1:5" ht="30">
      <c r="A56" s="70" t="s">
        <v>175</v>
      </c>
      <c r="B56" s="78" t="s">
        <v>176</v>
      </c>
      <c r="C56" s="82"/>
      <c r="D56" s="84">
        <f>SUM(D57)</f>
        <v>286.89999999999998</v>
      </c>
      <c r="E56" s="84">
        <f>SUM(E57)</f>
        <v>286.89999999999998</v>
      </c>
    </row>
    <row r="57" spans="1:5" ht="30">
      <c r="A57" s="94" t="s">
        <v>81</v>
      </c>
      <c r="B57" s="77" t="s">
        <v>176</v>
      </c>
      <c r="C57" s="83">
        <v>600</v>
      </c>
      <c r="D57" s="84">
        <v>286.89999999999998</v>
      </c>
      <c r="E57" s="84">
        <v>286.89999999999998</v>
      </c>
    </row>
    <row r="58" spans="1:5" ht="45">
      <c r="A58" s="100" t="s">
        <v>338</v>
      </c>
      <c r="B58" s="61" t="s">
        <v>339</v>
      </c>
      <c r="C58" s="15"/>
      <c r="D58" s="155">
        <f t="shared" ref="D58:E58" si="1">SUM(D59)</f>
        <v>11</v>
      </c>
      <c r="E58" s="155">
        <f t="shared" si="1"/>
        <v>10</v>
      </c>
    </row>
    <row r="59" spans="1:5" ht="30">
      <c r="A59" s="94" t="s">
        <v>81</v>
      </c>
      <c r="B59" s="16" t="s">
        <v>339</v>
      </c>
      <c r="C59" s="10" t="s">
        <v>78</v>
      </c>
      <c r="D59" s="155">
        <v>11</v>
      </c>
      <c r="E59" s="155">
        <v>10</v>
      </c>
    </row>
    <row r="60" spans="1:5" ht="47.25">
      <c r="A60" s="80" t="s">
        <v>315</v>
      </c>
      <c r="B60" s="79" t="s">
        <v>142</v>
      </c>
      <c r="C60" s="86"/>
      <c r="D60" s="87">
        <f>SUM(D61)</f>
        <v>13966.9</v>
      </c>
      <c r="E60" s="87">
        <f>SUM(E61)</f>
        <v>11914</v>
      </c>
    </row>
    <row r="61" spans="1:5" ht="45">
      <c r="A61" s="68" t="s">
        <v>140</v>
      </c>
      <c r="B61" s="76" t="s">
        <v>143</v>
      </c>
      <c r="C61" s="82"/>
      <c r="D61" s="84">
        <f>SUM(D62,D65)</f>
        <v>13966.9</v>
      </c>
      <c r="E61" s="84">
        <f>SUM(E62,E65)</f>
        <v>11914</v>
      </c>
    </row>
    <row r="62" spans="1:5" ht="30">
      <c r="A62" s="69" t="s">
        <v>177</v>
      </c>
      <c r="B62" s="77" t="s">
        <v>178</v>
      </c>
      <c r="C62" s="82"/>
      <c r="D62" s="84">
        <f>SUM(D63)</f>
        <v>13129.9</v>
      </c>
      <c r="E62" s="84">
        <f>SUM(E63)</f>
        <v>11511</v>
      </c>
    </row>
    <row r="63" spans="1:5" ht="30">
      <c r="A63" s="70" t="s">
        <v>180</v>
      </c>
      <c r="B63" s="78" t="s">
        <v>179</v>
      </c>
      <c r="C63" s="82"/>
      <c r="D63" s="84">
        <f>SUM(D64)</f>
        <v>13129.9</v>
      </c>
      <c r="E63" s="84">
        <f>SUM(E64)</f>
        <v>11511</v>
      </c>
    </row>
    <row r="64" spans="1:5" ht="30">
      <c r="A64" s="94" t="s">
        <v>81</v>
      </c>
      <c r="B64" s="77" t="s">
        <v>179</v>
      </c>
      <c r="C64" s="83">
        <v>600</v>
      </c>
      <c r="D64" s="155">
        <v>13129.9</v>
      </c>
      <c r="E64" s="155">
        <v>11511</v>
      </c>
    </row>
    <row r="65" spans="1:5" ht="30">
      <c r="A65" s="69" t="s">
        <v>141</v>
      </c>
      <c r="B65" s="77" t="s">
        <v>144</v>
      </c>
      <c r="C65" s="82"/>
      <c r="D65" s="84">
        <f>SUM(D66,D68)</f>
        <v>837</v>
      </c>
      <c r="E65" s="84">
        <f>SUM(E66,E68)</f>
        <v>403</v>
      </c>
    </row>
    <row r="66" spans="1:5" ht="75">
      <c r="A66" s="70" t="s">
        <v>249</v>
      </c>
      <c r="B66" s="78" t="s">
        <v>145</v>
      </c>
      <c r="C66" s="82"/>
      <c r="D66" s="84">
        <f>SUM(D67)</f>
        <v>130</v>
      </c>
      <c r="E66" s="84">
        <f>SUM(E67)</f>
        <v>100</v>
      </c>
    </row>
    <row r="67" spans="1:5" ht="15">
      <c r="A67" s="94" t="s">
        <v>26</v>
      </c>
      <c r="B67" s="77" t="s">
        <v>145</v>
      </c>
      <c r="C67" s="83">
        <v>500</v>
      </c>
      <c r="D67" s="84">
        <v>130</v>
      </c>
      <c r="E67" s="84">
        <v>100</v>
      </c>
    </row>
    <row r="68" spans="1:5" ht="75">
      <c r="A68" s="100" t="s">
        <v>248</v>
      </c>
      <c r="B68" s="15" t="s">
        <v>280</v>
      </c>
      <c r="C68" s="13"/>
      <c r="D68" s="155">
        <f>SUM(D69)</f>
        <v>707</v>
      </c>
      <c r="E68" s="155">
        <f>SUM(E69)</f>
        <v>303</v>
      </c>
    </row>
    <row r="69" spans="1:5" ht="15">
      <c r="A69" s="94" t="s">
        <v>26</v>
      </c>
      <c r="B69" s="13" t="s">
        <v>280</v>
      </c>
      <c r="C69" s="13" t="s">
        <v>79</v>
      </c>
      <c r="D69" s="155">
        <v>707</v>
      </c>
      <c r="E69" s="155">
        <v>303</v>
      </c>
    </row>
    <row r="70" spans="1:5" ht="78.75">
      <c r="A70" s="98" t="s">
        <v>284</v>
      </c>
      <c r="B70" s="52" t="s">
        <v>253</v>
      </c>
      <c r="C70" s="11"/>
      <c r="D70" s="131">
        <f>SUM(D71,D79)</f>
        <v>562</v>
      </c>
      <c r="E70" s="131">
        <f>SUM(E71,E79)</f>
        <v>557</v>
      </c>
    </row>
    <row r="71" spans="1:5" ht="30">
      <c r="A71" s="115" t="s">
        <v>254</v>
      </c>
      <c r="B71" s="173" t="s">
        <v>255</v>
      </c>
      <c r="C71" s="10"/>
      <c r="D71" s="155">
        <f t="shared" ref="D71:E77" si="2">SUM(D72)</f>
        <v>430</v>
      </c>
      <c r="E71" s="155">
        <f t="shared" si="2"/>
        <v>426</v>
      </c>
    </row>
    <row r="72" spans="1:5" ht="30">
      <c r="A72" s="100" t="s">
        <v>256</v>
      </c>
      <c r="B72" s="61" t="s">
        <v>257</v>
      </c>
      <c r="C72" s="10"/>
      <c r="D72" s="155">
        <f>SUM(D73,D75,D77)</f>
        <v>430</v>
      </c>
      <c r="E72" s="155">
        <f>SUM(E73,E75,E77)</f>
        <v>426</v>
      </c>
    </row>
    <row r="73" spans="1:5" ht="45">
      <c r="A73" s="121" t="s">
        <v>324</v>
      </c>
      <c r="B73" s="61" t="s">
        <v>325</v>
      </c>
      <c r="C73" s="10"/>
      <c r="D73" s="155">
        <f>SUM(D74)</f>
        <v>165</v>
      </c>
      <c r="E73" s="155">
        <f>SUM(E74)</f>
        <v>164</v>
      </c>
    </row>
    <row r="74" spans="1:5" ht="30">
      <c r="A74" s="94" t="s">
        <v>111</v>
      </c>
      <c r="B74" s="202" t="s">
        <v>325</v>
      </c>
      <c r="C74" s="11" t="s">
        <v>74</v>
      </c>
      <c r="D74" s="195">
        <v>165</v>
      </c>
      <c r="E74" s="155">
        <v>164</v>
      </c>
    </row>
    <row r="75" spans="1:5" ht="1.5" customHeight="1">
      <c r="A75" s="121" t="s">
        <v>327</v>
      </c>
      <c r="B75" s="61" t="s">
        <v>328</v>
      </c>
      <c r="C75" s="10"/>
      <c r="D75" s="155">
        <f>SUM(D76)</f>
        <v>0</v>
      </c>
      <c r="E75" s="155">
        <f>SUM(E76)</f>
        <v>0</v>
      </c>
    </row>
    <row r="76" spans="1:5" ht="30" hidden="1">
      <c r="A76" s="94" t="s">
        <v>111</v>
      </c>
      <c r="B76" s="202" t="s">
        <v>328</v>
      </c>
      <c r="C76" s="11" t="s">
        <v>74</v>
      </c>
      <c r="D76" s="195"/>
      <c r="E76" s="155"/>
    </row>
    <row r="77" spans="1:5" ht="75">
      <c r="A77" s="100" t="s">
        <v>294</v>
      </c>
      <c r="B77" s="15" t="s">
        <v>295</v>
      </c>
      <c r="C77" s="10"/>
      <c r="D77" s="155">
        <f t="shared" si="2"/>
        <v>265</v>
      </c>
      <c r="E77" s="155">
        <f t="shared" si="2"/>
        <v>262</v>
      </c>
    </row>
    <row r="78" spans="1:5" ht="30">
      <c r="A78" s="94" t="s">
        <v>111</v>
      </c>
      <c r="B78" s="13" t="s">
        <v>295</v>
      </c>
      <c r="C78" s="11" t="s">
        <v>74</v>
      </c>
      <c r="D78" s="195">
        <v>265</v>
      </c>
      <c r="E78" s="156">
        <v>262</v>
      </c>
    </row>
    <row r="79" spans="1:5" ht="30">
      <c r="A79" s="125" t="s">
        <v>265</v>
      </c>
      <c r="B79" s="18" t="s">
        <v>266</v>
      </c>
      <c r="C79" s="13"/>
      <c r="D79" s="155">
        <f t="shared" ref="D79:E81" si="3">SUM(D80)</f>
        <v>132</v>
      </c>
      <c r="E79" s="155">
        <f t="shared" si="3"/>
        <v>131</v>
      </c>
    </row>
    <row r="80" spans="1:5" ht="30">
      <c r="A80" s="120" t="s">
        <v>267</v>
      </c>
      <c r="B80" s="15" t="s">
        <v>268</v>
      </c>
      <c r="C80" s="13"/>
      <c r="D80" s="155">
        <f t="shared" si="3"/>
        <v>132</v>
      </c>
      <c r="E80" s="155">
        <f t="shared" si="3"/>
        <v>131</v>
      </c>
    </row>
    <row r="81" spans="1:5" ht="30">
      <c r="A81" s="100" t="s">
        <v>269</v>
      </c>
      <c r="B81" s="15" t="s">
        <v>270</v>
      </c>
      <c r="C81" s="13"/>
      <c r="D81" s="155">
        <f t="shared" si="3"/>
        <v>132</v>
      </c>
      <c r="E81" s="155">
        <f t="shared" si="3"/>
        <v>131</v>
      </c>
    </row>
    <row r="82" spans="1:5" ht="15">
      <c r="A82" s="94" t="s">
        <v>26</v>
      </c>
      <c r="B82" s="13" t="s">
        <v>270</v>
      </c>
      <c r="C82" s="13" t="s">
        <v>79</v>
      </c>
      <c r="D82" s="155">
        <v>132</v>
      </c>
      <c r="E82" s="155">
        <v>131</v>
      </c>
    </row>
    <row r="83" spans="1:5" ht="47.25">
      <c r="A83" s="184" t="s">
        <v>316</v>
      </c>
      <c r="B83" s="158" t="s">
        <v>234</v>
      </c>
      <c r="C83" s="18"/>
      <c r="D83" s="106">
        <f>SUM(D84,D88)</f>
        <v>53</v>
      </c>
      <c r="E83" s="106">
        <f>SUM(E84,E88)</f>
        <v>53</v>
      </c>
    </row>
    <row r="84" spans="1:5" ht="30">
      <c r="A84" s="95" t="s">
        <v>258</v>
      </c>
      <c r="B84" s="18" t="s">
        <v>259</v>
      </c>
      <c r="C84" s="18"/>
      <c r="D84" s="155">
        <f t="shared" ref="D84:E86" si="4">SUM(D85)</f>
        <v>3</v>
      </c>
      <c r="E84" s="155">
        <f t="shared" si="4"/>
        <v>3</v>
      </c>
    </row>
    <row r="85" spans="1:5" ht="30">
      <c r="A85" s="96" t="s">
        <v>260</v>
      </c>
      <c r="B85" s="15" t="s">
        <v>261</v>
      </c>
      <c r="C85" s="18"/>
      <c r="D85" s="155">
        <f t="shared" si="4"/>
        <v>3</v>
      </c>
      <c r="E85" s="155">
        <f t="shared" si="4"/>
        <v>3</v>
      </c>
    </row>
    <row r="86" spans="1:5" ht="30">
      <c r="A86" s="100" t="s">
        <v>262</v>
      </c>
      <c r="B86" s="15" t="s">
        <v>263</v>
      </c>
      <c r="C86" s="18"/>
      <c r="D86" s="155">
        <f t="shared" si="4"/>
        <v>3</v>
      </c>
      <c r="E86" s="155">
        <f t="shared" si="4"/>
        <v>3</v>
      </c>
    </row>
    <row r="87" spans="1:5" ht="30">
      <c r="A87" s="94" t="s">
        <v>111</v>
      </c>
      <c r="B87" s="13" t="s">
        <v>263</v>
      </c>
      <c r="C87" s="13" t="s">
        <v>74</v>
      </c>
      <c r="D87" s="155">
        <v>3</v>
      </c>
      <c r="E87" s="155">
        <v>3</v>
      </c>
    </row>
    <row r="88" spans="1:5" ht="30">
      <c r="A88" s="115" t="s">
        <v>235</v>
      </c>
      <c r="B88" s="18" t="s">
        <v>236</v>
      </c>
      <c r="C88" s="9"/>
      <c r="D88" s="185">
        <f t="shared" ref="D88:E90" si="5">SUM(D89)</f>
        <v>50</v>
      </c>
      <c r="E88" s="185">
        <f t="shared" si="5"/>
        <v>50</v>
      </c>
    </row>
    <row r="89" spans="1:5" ht="30">
      <c r="A89" s="100" t="s">
        <v>237</v>
      </c>
      <c r="B89" s="15" t="s">
        <v>238</v>
      </c>
      <c r="C89" s="9"/>
      <c r="D89" s="185">
        <f t="shared" si="5"/>
        <v>50</v>
      </c>
      <c r="E89" s="185">
        <f t="shared" si="5"/>
        <v>50</v>
      </c>
    </row>
    <row r="90" spans="1:5" ht="30">
      <c r="A90" s="100" t="s">
        <v>246</v>
      </c>
      <c r="B90" s="15" t="s">
        <v>239</v>
      </c>
      <c r="C90" s="9"/>
      <c r="D90" s="185">
        <f t="shared" si="5"/>
        <v>50</v>
      </c>
      <c r="E90" s="185">
        <f t="shared" si="5"/>
        <v>50</v>
      </c>
    </row>
    <row r="91" spans="1:5" ht="15">
      <c r="A91" s="94" t="s">
        <v>26</v>
      </c>
      <c r="B91" s="13" t="s">
        <v>239</v>
      </c>
      <c r="C91" s="10" t="s">
        <v>79</v>
      </c>
      <c r="D91" s="185">
        <v>50</v>
      </c>
      <c r="E91" s="185">
        <v>50</v>
      </c>
    </row>
    <row r="92" spans="1:5" ht="78.75">
      <c r="A92" s="197" t="s">
        <v>303</v>
      </c>
      <c r="B92" s="79" t="s">
        <v>134</v>
      </c>
      <c r="C92" s="86"/>
      <c r="D92" s="87">
        <f>SUM(D93)</f>
        <v>37038</v>
      </c>
      <c r="E92" s="87">
        <f>SUM(E93)</f>
        <v>11446.8</v>
      </c>
    </row>
    <row r="93" spans="1:5" ht="45">
      <c r="A93" s="68" t="s">
        <v>132</v>
      </c>
      <c r="B93" s="76" t="s">
        <v>135</v>
      </c>
      <c r="C93" s="82"/>
      <c r="D93" s="84">
        <f>SUM(D94,D103)</f>
        <v>37038</v>
      </c>
      <c r="E93" s="84">
        <f>SUM(E94,E103)</f>
        <v>11446.8</v>
      </c>
    </row>
    <row r="94" spans="1:5" ht="45">
      <c r="A94" s="69" t="s">
        <v>133</v>
      </c>
      <c r="B94" s="77" t="s">
        <v>137</v>
      </c>
      <c r="C94" s="82"/>
      <c r="D94" s="84">
        <f>SUM(D95,D97,D99,D101)</f>
        <v>27038</v>
      </c>
      <c r="E94" s="84">
        <f>SUM(E95,E101,E97)</f>
        <v>1446.8</v>
      </c>
    </row>
    <row r="95" spans="1:5" ht="45">
      <c r="A95" s="70" t="s">
        <v>227</v>
      </c>
      <c r="B95" s="78" t="s">
        <v>138</v>
      </c>
      <c r="C95" s="82"/>
      <c r="D95" s="84">
        <f>SUM(D96)</f>
        <v>177</v>
      </c>
      <c r="E95" s="84">
        <f>SUM(E96)</f>
        <v>135.80000000000001</v>
      </c>
    </row>
    <row r="96" spans="1:5" ht="30">
      <c r="A96" s="94" t="s">
        <v>111</v>
      </c>
      <c r="B96" s="77" t="s">
        <v>138</v>
      </c>
      <c r="C96" s="83">
        <v>200</v>
      </c>
      <c r="D96" s="84">
        <v>177</v>
      </c>
      <c r="E96" s="84">
        <v>135.80000000000001</v>
      </c>
    </row>
    <row r="97" spans="1:5" ht="45">
      <c r="A97" s="100" t="s">
        <v>333</v>
      </c>
      <c r="B97" s="15" t="s">
        <v>334</v>
      </c>
      <c r="C97" s="13"/>
      <c r="D97" s="155">
        <f>SUM(D98)</f>
        <v>596</v>
      </c>
      <c r="E97" s="155">
        <f>SUM(E98)</f>
        <v>589</v>
      </c>
    </row>
    <row r="98" spans="1:5" ht="15">
      <c r="A98" s="94" t="s">
        <v>26</v>
      </c>
      <c r="B98" s="13" t="s">
        <v>334</v>
      </c>
      <c r="C98" s="13" t="s">
        <v>79</v>
      </c>
      <c r="D98" s="155">
        <v>596</v>
      </c>
      <c r="E98" s="155">
        <v>589</v>
      </c>
    </row>
    <row r="99" spans="1:5" ht="60">
      <c r="A99" s="100" t="s">
        <v>354</v>
      </c>
      <c r="B99" s="78" t="s">
        <v>355</v>
      </c>
      <c r="C99" s="13"/>
      <c r="D99" s="155">
        <f>SUM(D100)</f>
        <v>25543</v>
      </c>
      <c r="E99" s="106">
        <f>SUM(E100)</f>
        <v>0</v>
      </c>
    </row>
    <row r="100" spans="1:5" ht="30">
      <c r="A100" s="94" t="s">
        <v>356</v>
      </c>
      <c r="B100" s="77" t="s">
        <v>355</v>
      </c>
      <c r="C100" s="13" t="s">
        <v>352</v>
      </c>
      <c r="D100" s="155">
        <v>25543</v>
      </c>
      <c r="E100" s="97"/>
    </row>
    <row r="101" spans="1:5" ht="60">
      <c r="A101" s="70" t="s">
        <v>136</v>
      </c>
      <c r="B101" s="78" t="s">
        <v>139</v>
      </c>
      <c r="C101" s="82"/>
      <c r="D101" s="84">
        <f>SUM(D102)</f>
        <v>722</v>
      </c>
      <c r="E101" s="84">
        <f>SUM(E102)</f>
        <v>722</v>
      </c>
    </row>
    <row r="102" spans="1:5" ht="15">
      <c r="A102" s="94" t="s">
        <v>26</v>
      </c>
      <c r="B102" s="77" t="s">
        <v>139</v>
      </c>
      <c r="C102" s="83">
        <v>500</v>
      </c>
      <c r="D102" s="84">
        <v>722</v>
      </c>
      <c r="E102" s="84">
        <v>722</v>
      </c>
    </row>
    <row r="103" spans="1:5" ht="15">
      <c r="A103" s="100" t="s">
        <v>357</v>
      </c>
      <c r="B103" s="15" t="s">
        <v>358</v>
      </c>
      <c r="C103" s="13"/>
      <c r="D103" s="155">
        <f>SUM(D104)</f>
        <v>10000</v>
      </c>
      <c r="E103" s="155">
        <f>SUM(E104)</f>
        <v>10000</v>
      </c>
    </row>
    <row r="104" spans="1:5" ht="30">
      <c r="A104" s="100" t="s">
        <v>360</v>
      </c>
      <c r="B104" s="78" t="s">
        <v>359</v>
      </c>
      <c r="C104" s="13"/>
      <c r="D104" s="155">
        <f>SUM(D105)</f>
        <v>10000</v>
      </c>
      <c r="E104" s="155">
        <f>SUM(E105)</f>
        <v>10000</v>
      </c>
    </row>
    <row r="105" spans="1:5" ht="30">
      <c r="A105" s="94" t="s">
        <v>356</v>
      </c>
      <c r="B105" s="77" t="s">
        <v>359</v>
      </c>
      <c r="C105" s="13" t="s">
        <v>352</v>
      </c>
      <c r="D105" s="155">
        <v>10000</v>
      </c>
      <c r="E105" s="155">
        <v>10000</v>
      </c>
    </row>
    <row r="106" spans="1:5" ht="78.75">
      <c r="A106" s="81" t="s">
        <v>304</v>
      </c>
      <c r="B106" s="79" t="s">
        <v>123</v>
      </c>
      <c r="C106" s="86"/>
      <c r="D106" s="87">
        <f>SUM(D107,D118)</f>
        <v>23601</v>
      </c>
      <c r="E106" s="87">
        <f>SUM(E107,E118)</f>
        <v>24103</v>
      </c>
    </row>
    <row r="107" spans="1:5" ht="60">
      <c r="A107" s="68" t="s">
        <v>126</v>
      </c>
      <c r="B107" s="76" t="s">
        <v>124</v>
      </c>
      <c r="C107" s="82"/>
      <c r="D107" s="84">
        <f>SUM(D108,D115)</f>
        <v>21596</v>
      </c>
      <c r="E107" s="84">
        <f>SUM(E108,E115)</f>
        <v>21875</v>
      </c>
    </row>
    <row r="108" spans="1:5" ht="45">
      <c r="A108" s="69" t="s">
        <v>127</v>
      </c>
      <c r="B108" s="77" t="s">
        <v>125</v>
      </c>
      <c r="C108" s="82"/>
      <c r="D108" s="84">
        <f>SUM(D109,D111,D114)</f>
        <v>21496</v>
      </c>
      <c r="E108" s="84">
        <f>SUM(E109,E111,E114)</f>
        <v>21775</v>
      </c>
    </row>
    <row r="109" spans="1:5" ht="45">
      <c r="A109" s="70" t="s">
        <v>128</v>
      </c>
      <c r="B109" s="78" t="s">
        <v>129</v>
      </c>
      <c r="C109" s="82"/>
      <c r="D109" s="84">
        <f>SUM(D110)</f>
        <v>8938.4</v>
      </c>
      <c r="E109" s="84">
        <f>SUM(E110)</f>
        <v>8935.6</v>
      </c>
    </row>
    <row r="110" spans="1:5" ht="30">
      <c r="A110" s="94" t="s">
        <v>111</v>
      </c>
      <c r="B110" s="77" t="s">
        <v>129</v>
      </c>
      <c r="C110" s="83">
        <v>200</v>
      </c>
      <c r="D110" s="155">
        <v>8938.4</v>
      </c>
      <c r="E110" s="155">
        <v>8935.6</v>
      </c>
    </row>
    <row r="111" spans="1:5" ht="60">
      <c r="A111" s="71" t="s">
        <v>130</v>
      </c>
      <c r="B111" s="78" t="s">
        <v>131</v>
      </c>
      <c r="C111" s="82"/>
      <c r="D111" s="84">
        <f>SUM(D112)</f>
        <v>12432</v>
      </c>
      <c r="E111" s="84">
        <f>SUM(E112)</f>
        <v>12711</v>
      </c>
    </row>
    <row r="112" spans="1:5" ht="30">
      <c r="A112" s="94" t="s">
        <v>111</v>
      </c>
      <c r="B112" s="77" t="s">
        <v>131</v>
      </c>
      <c r="C112" s="83">
        <v>200</v>
      </c>
      <c r="D112" s="84">
        <v>12432</v>
      </c>
      <c r="E112" s="84">
        <v>12711</v>
      </c>
    </row>
    <row r="113" spans="1:5" ht="75">
      <c r="A113" s="100" t="s">
        <v>213</v>
      </c>
      <c r="B113" s="15" t="s">
        <v>233</v>
      </c>
      <c r="C113" s="13"/>
      <c r="D113" s="155">
        <f>SUM(D114)</f>
        <v>125.6</v>
      </c>
      <c r="E113" s="155">
        <f>SUM(E114)</f>
        <v>128.4</v>
      </c>
    </row>
    <row r="114" spans="1:5" ht="30">
      <c r="A114" s="94" t="s">
        <v>111</v>
      </c>
      <c r="B114" s="13" t="s">
        <v>233</v>
      </c>
      <c r="C114" s="13" t="s">
        <v>74</v>
      </c>
      <c r="D114" s="155">
        <v>125.6</v>
      </c>
      <c r="E114" s="168">
        <v>128.4</v>
      </c>
    </row>
    <row r="115" spans="1:5" ht="30">
      <c r="A115" s="100" t="s">
        <v>289</v>
      </c>
      <c r="B115" s="15" t="s">
        <v>290</v>
      </c>
      <c r="C115" s="13"/>
      <c r="D115" s="155">
        <f>SUM(D116)</f>
        <v>100</v>
      </c>
      <c r="E115" s="168">
        <f>SUM(E116)</f>
        <v>100</v>
      </c>
    </row>
    <row r="116" spans="1:5" ht="30">
      <c r="A116" s="100" t="s">
        <v>291</v>
      </c>
      <c r="B116" s="15" t="s">
        <v>292</v>
      </c>
      <c r="C116" s="13"/>
      <c r="D116" s="155">
        <f>SUM(D117)</f>
        <v>100</v>
      </c>
      <c r="E116" s="168">
        <f>SUM(E117)</f>
        <v>100</v>
      </c>
    </row>
    <row r="117" spans="1:5" ht="30">
      <c r="A117" s="94" t="s">
        <v>111</v>
      </c>
      <c r="B117" s="13" t="s">
        <v>292</v>
      </c>
      <c r="C117" s="13" t="s">
        <v>74</v>
      </c>
      <c r="D117" s="155">
        <v>100</v>
      </c>
      <c r="E117" s="168">
        <v>100</v>
      </c>
    </row>
    <row r="118" spans="1:5" ht="30">
      <c r="A118" s="115" t="s">
        <v>271</v>
      </c>
      <c r="B118" s="18" t="s">
        <v>272</v>
      </c>
      <c r="C118" s="13"/>
      <c r="D118" s="168">
        <f t="shared" ref="D118:E120" si="6">SUM(D119)</f>
        <v>2005</v>
      </c>
      <c r="E118" s="168">
        <f t="shared" si="6"/>
        <v>2228</v>
      </c>
    </row>
    <row r="119" spans="1:5" ht="30">
      <c r="A119" s="116" t="s">
        <v>273</v>
      </c>
      <c r="B119" s="15" t="s">
        <v>274</v>
      </c>
      <c r="C119" s="13"/>
      <c r="D119" s="168">
        <f t="shared" si="6"/>
        <v>2005</v>
      </c>
      <c r="E119" s="168">
        <f t="shared" si="6"/>
        <v>2228</v>
      </c>
    </row>
    <row r="120" spans="1:5" ht="30">
      <c r="A120" s="100" t="s">
        <v>281</v>
      </c>
      <c r="B120" s="15" t="s">
        <v>275</v>
      </c>
      <c r="C120" s="13"/>
      <c r="D120" s="168">
        <f t="shared" si="6"/>
        <v>2005</v>
      </c>
      <c r="E120" s="168">
        <f t="shared" si="6"/>
        <v>2228</v>
      </c>
    </row>
    <row r="121" spans="1:5" ht="15">
      <c r="A121" s="94" t="s">
        <v>26</v>
      </c>
      <c r="B121" s="13" t="s">
        <v>275</v>
      </c>
      <c r="C121" s="13" t="s">
        <v>79</v>
      </c>
      <c r="D121" s="168">
        <v>2005</v>
      </c>
      <c r="E121" s="168">
        <v>2228</v>
      </c>
    </row>
    <row r="122" spans="1:5" ht="94.5">
      <c r="A122" s="81" t="s">
        <v>283</v>
      </c>
      <c r="B122" s="79" t="s">
        <v>93</v>
      </c>
      <c r="C122" s="86"/>
      <c r="D122" s="87">
        <f>SUM(D123,D152,D157)</f>
        <v>28507.5</v>
      </c>
      <c r="E122" s="87">
        <f>SUM(E123,E152,E157)</f>
        <v>26369.200000000001</v>
      </c>
    </row>
    <row r="123" spans="1:5" ht="45">
      <c r="A123" s="68" t="s">
        <v>86</v>
      </c>
      <c r="B123" s="76" t="s">
        <v>94</v>
      </c>
      <c r="C123" s="82"/>
      <c r="D123" s="84">
        <f>SUM(D124,D133)</f>
        <v>24713.5</v>
      </c>
      <c r="E123" s="84">
        <f>SUM(E124,E133)</f>
        <v>22850.9</v>
      </c>
    </row>
    <row r="124" spans="1:5" ht="30">
      <c r="A124" s="69" t="s">
        <v>87</v>
      </c>
      <c r="B124" s="77" t="s">
        <v>95</v>
      </c>
      <c r="C124" s="82"/>
      <c r="D124" s="84">
        <f>SUM(D125,D129,D131)</f>
        <v>23465.7</v>
      </c>
      <c r="E124" s="84">
        <f>SUM(E125,E129,E131)</f>
        <v>21574.400000000001</v>
      </c>
    </row>
    <row r="125" spans="1:5" ht="30">
      <c r="A125" s="70" t="s">
        <v>202</v>
      </c>
      <c r="B125" s="78" t="s">
        <v>85</v>
      </c>
      <c r="C125" s="82"/>
      <c r="D125" s="84">
        <f>SUM(D126:D128)</f>
        <v>20073.8</v>
      </c>
      <c r="E125" s="84">
        <f>SUM(E126:E128)</f>
        <v>18318.599999999999</v>
      </c>
    </row>
    <row r="126" spans="1:5" ht="60">
      <c r="A126" s="94" t="s">
        <v>71</v>
      </c>
      <c r="B126" s="77" t="s">
        <v>85</v>
      </c>
      <c r="C126" s="83">
        <v>100</v>
      </c>
      <c r="D126" s="84">
        <v>17310.599999999999</v>
      </c>
      <c r="E126" s="84">
        <v>17310.599999999999</v>
      </c>
    </row>
    <row r="127" spans="1:5" ht="30">
      <c r="A127" s="94" t="s">
        <v>111</v>
      </c>
      <c r="B127" s="77" t="s">
        <v>85</v>
      </c>
      <c r="C127" s="83">
        <v>200</v>
      </c>
      <c r="D127" s="84">
        <v>2694.2</v>
      </c>
      <c r="E127" s="84">
        <v>939</v>
      </c>
    </row>
    <row r="128" spans="1:5" ht="15">
      <c r="A128" s="94" t="s">
        <v>72</v>
      </c>
      <c r="B128" s="77" t="s">
        <v>85</v>
      </c>
      <c r="C128" s="83">
        <v>800</v>
      </c>
      <c r="D128" s="84">
        <v>69</v>
      </c>
      <c r="E128" s="84">
        <v>69</v>
      </c>
    </row>
    <row r="129" spans="1:5" ht="30">
      <c r="A129" s="107" t="s">
        <v>329</v>
      </c>
      <c r="B129" s="15" t="s">
        <v>331</v>
      </c>
      <c r="C129" s="29"/>
      <c r="D129" s="84">
        <f>SUM(D130)</f>
        <v>1897.9</v>
      </c>
      <c r="E129" s="84">
        <f>SUM(E130)</f>
        <v>1897.9</v>
      </c>
    </row>
    <row r="130" spans="1:5" ht="60">
      <c r="A130" s="94" t="s">
        <v>71</v>
      </c>
      <c r="B130" s="13" t="s">
        <v>331</v>
      </c>
      <c r="C130" s="10" t="s">
        <v>73</v>
      </c>
      <c r="D130" s="84">
        <v>1897.9</v>
      </c>
      <c r="E130" s="84">
        <v>1897.9</v>
      </c>
    </row>
    <row r="131" spans="1:5" ht="15">
      <c r="A131" s="70" t="s">
        <v>182</v>
      </c>
      <c r="B131" s="78" t="s">
        <v>181</v>
      </c>
      <c r="C131" s="82"/>
      <c r="D131" s="84">
        <f>SUM(D132)</f>
        <v>1494</v>
      </c>
      <c r="E131" s="84">
        <f>SUM(E132)</f>
        <v>1357.9</v>
      </c>
    </row>
    <row r="132" spans="1:5" ht="15">
      <c r="A132" s="94" t="s">
        <v>76</v>
      </c>
      <c r="B132" s="77" t="s">
        <v>181</v>
      </c>
      <c r="C132" s="83">
        <v>300</v>
      </c>
      <c r="D132" s="84">
        <v>1494</v>
      </c>
      <c r="E132" s="84">
        <v>1357.9</v>
      </c>
    </row>
    <row r="133" spans="1:5" ht="30">
      <c r="A133" s="69" t="s">
        <v>88</v>
      </c>
      <c r="B133" s="77" t="s">
        <v>96</v>
      </c>
      <c r="C133" s="82"/>
      <c r="D133" s="84">
        <f>SUM(D134,D136,D138,D140,D143,D146,D148,D150)</f>
        <v>1247.8</v>
      </c>
      <c r="E133" s="84">
        <f>SUM(E134,E136,E138,E140,E143,E146,E148,E150)</f>
        <v>1276.5</v>
      </c>
    </row>
    <row r="134" spans="1:5" ht="75">
      <c r="A134" s="71" t="s">
        <v>184</v>
      </c>
      <c r="B134" s="78" t="s">
        <v>183</v>
      </c>
      <c r="C134" s="82"/>
      <c r="D134" s="84">
        <f>SUM(D135)</f>
        <v>44.4</v>
      </c>
      <c r="E134" s="84">
        <f>SUM(E135)</f>
        <v>44.4</v>
      </c>
    </row>
    <row r="135" spans="1:5" ht="15">
      <c r="A135" s="94" t="s">
        <v>76</v>
      </c>
      <c r="B135" s="77" t="s">
        <v>183</v>
      </c>
      <c r="C135" s="83">
        <v>300</v>
      </c>
      <c r="D135" s="84">
        <v>44.4</v>
      </c>
      <c r="E135" s="84">
        <v>44.4</v>
      </c>
    </row>
    <row r="136" spans="1:5" ht="120">
      <c r="A136" s="70" t="s">
        <v>97</v>
      </c>
      <c r="B136" s="78" t="s">
        <v>98</v>
      </c>
      <c r="C136" s="82"/>
      <c r="D136" s="84">
        <f>SUM(D137)</f>
        <v>1</v>
      </c>
      <c r="E136" s="84">
        <f>SUM(E137)</f>
        <v>1</v>
      </c>
    </row>
    <row r="137" spans="1:5" ht="30">
      <c r="A137" s="94" t="s">
        <v>111</v>
      </c>
      <c r="B137" s="77" t="s">
        <v>98</v>
      </c>
      <c r="C137" s="83">
        <v>200</v>
      </c>
      <c r="D137" s="84">
        <v>1</v>
      </c>
      <c r="E137" s="84">
        <v>1</v>
      </c>
    </row>
    <row r="138" spans="1:5" ht="45">
      <c r="A138" s="72" t="s">
        <v>99</v>
      </c>
      <c r="B138" s="78" t="s">
        <v>100</v>
      </c>
      <c r="C138" s="82"/>
      <c r="D138" s="84">
        <f>SUM(D139)</f>
        <v>1</v>
      </c>
      <c r="E138" s="84">
        <f>SUM(E139)</f>
        <v>1</v>
      </c>
    </row>
    <row r="139" spans="1:5" ht="60">
      <c r="A139" s="94" t="s">
        <v>71</v>
      </c>
      <c r="B139" s="77" t="s">
        <v>100</v>
      </c>
      <c r="C139" s="83">
        <v>100</v>
      </c>
      <c r="D139" s="84">
        <v>1</v>
      </c>
      <c r="E139" s="84">
        <v>1</v>
      </c>
    </row>
    <row r="140" spans="1:5" ht="45">
      <c r="A140" s="71" t="s">
        <v>101</v>
      </c>
      <c r="B140" s="78" t="s">
        <v>102</v>
      </c>
      <c r="C140" s="82"/>
      <c r="D140" s="84">
        <f>SUM(D141:D142)</f>
        <v>421</v>
      </c>
      <c r="E140" s="84">
        <f>SUM(E141:E142)</f>
        <v>424</v>
      </c>
    </row>
    <row r="141" spans="1:5" ht="60">
      <c r="A141" s="94" t="s">
        <v>71</v>
      </c>
      <c r="B141" s="77" t="s">
        <v>102</v>
      </c>
      <c r="C141" s="83">
        <v>100</v>
      </c>
      <c r="D141" s="155">
        <v>374</v>
      </c>
      <c r="E141" s="155">
        <v>374</v>
      </c>
    </row>
    <row r="142" spans="1:5" ht="30">
      <c r="A142" s="94" t="s">
        <v>111</v>
      </c>
      <c r="B142" s="77" t="s">
        <v>102</v>
      </c>
      <c r="C142" s="83">
        <v>200</v>
      </c>
      <c r="D142" s="156">
        <v>47</v>
      </c>
      <c r="E142" s="156">
        <v>50</v>
      </c>
    </row>
    <row r="143" spans="1:5" ht="45">
      <c r="A143" s="70" t="s">
        <v>103</v>
      </c>
      <c r="B143" s="78" t="s">
        <v>104</v>
      </c>
      <c r="C143" s="82"/>
      <c r="D143" s="84">
        <f>SUM(D144:D145)</f>
        <v>63</v>
      </c>
      <c r="E143" s="84">
        <f>SUM(E144:E145)</f>
        <v>63</v>
      </c>
    </row>
    <row r="144" spans="1:5" ht="60">
      <c r="A144" s="94" t="s">
        <v>71</v>
      </c>
      <c r="B144" s="77" t="s">
        <v>104</v>
      </c>
      <c r="C144" s="83">
        <v>100</v>
      </c>
      <c r="D144" s="155">
        <v>31.1</v>
      </c>
      <c r="E144" s="155">
        <v>31.1</v>
      </c>
    </row>
    <row r="145" spans="1:5" ht="30">
      <c r="A145" s="94" t="s">
        <v>111</v>
      </c>
      <c r="B145" s="77" t="s">
        <v>104</v>
      </c>
      <c r="C145" s="83">
        <v>200</v>
      </c>
      <c r="D145" s="97">
        <v>31.9</v>
      </c>
      <c r="E145" s="97">
        <v>31.9</v>
      </c>
    </row>
    <row r="146" spans="1:5" ht="60">
      <c r="A146" s="70" t="s">
        <v>105</v>
      </c>
      <c r="B146" s="78" t="s">
        <v>106</v>
      </c>
      <c r="C146" s="82"/>
      <c r="D146" s="84">
        <f>SUM(D147)</f>
        <v>1</v>
      </c>
      <c r="E146" s="84">
        <f>SUM(E147)</f>
        <v>1</v>
      </c>
    </row>
    <row r="147" spans="1:5" ht="30">
      <c r="A147" s="94" t="s">
        <v>111</v>
      </c>
      <c r="B147" s="77" t="s">
        <v>106</v>
      </c>
      <c r="C147" s="83">
        <v>200</v>
      </c>
      <c r="D147" s="84">
        <v>1</v>
      </c>
      <c r="E147" s="84">
        <v>1</v>
      </c>
    </row>
    <row r="148" spans="1:5" ht="45">
      <c r="A148" s="70" t="s">
        <v>89</v>
      </c>
      <c r="B148" s="78" t="s">
        <v>118</v>
      </c>
      <c r="C148" s="82"/>
      <c r="D148" s="84">
        <f>SUM(D149)</f>
        <v>714.9</v>
      </c>
      <c r="E148" s="84">
        <f>SUM(E149)</f>
        <v>740.4</v>
      </c>
    </row>
    <row r="149" spans="1:5" ht="15">
      <c r="A149" s="94" t="s">
        <v>26</v>
      </c>
      <c r="B149" s="77" t="s">
        <v>118</v>
      </c>
      <c r="C149" s="83">
        <v>500</v>
      </c>
      <c r="D149" s="84">
        <v>714.9</v>
      </c>
      <c r="E149" s="84">
        <v>740.4</v>
      </c>
    </row>
    <row r="150" spans="1:5" ht="45">
      <c r="A150" s="166" t="s">
        <v>229</v>
      </c>
      <c r="B150" s="9" t="s">
        <v>228</v>
      </c>
      <c r="C150" s="10"/>
      <c r="D150" s="156">
        <f>SUM(D151)</f>
        <v>1.5</v>
      </c>
      <c r="E150" s="156">
        <f>SUM(E151)</f>
        <v>1.7</v>
      </c>
    </row>
    <row r="151" spans="1:5" ht="30">
      <c r="A151" s="94" t="s">
        <v>80</v>
      </c>
      <c r="B151" s="10" t="s">
        <v>228</v>
      </c>
      <c r="C151" s="10" t="s">
        <v>74</v>
      </c>
      <c r="D151" s="156">
        <v>1.5</v>
      </c>
      <c r="E151" s="156">
        <v>1.7</v>
      </c>
    </row>
    <row r="152" spans="1:5" ht="30">
      <c r="A152" s="68" t="s">
        <v>112</v>
      </c>
      <c r="B152" s="76" t="s">
        <v>116</v>
      </c>
      <c r="C152" s="82"/>
      <c r="D152" s="84">
        <f>SUM(D154)</f>
        <v>1962</v>
      </c>
      <c r="E152" s="84">
        <f>SUM(E154)</f>
        <v>1765.3</v>
      </c>
    </row>
    <row r="153" spans="1:5" ht="30">
      <c r="A153" s="69" t="s">
        <v>113</v>
      </c>
      <c r="B153" s="77" t="s">
        <v>115</v>
      </c>
      <c r="C153" s="82"/>
      <c r="D153" s="84">
        <f>SUM(D154)</f>
        <v>1962</v>
      </c>
      <c r="E153" s="84">
        <f>SUM(E154)</f>
        <v>1765.3</v>
      </c>
    </row>
    <row r="154" spans="1:5" ht="15">
      <c r="A154" s="70" t="s">
        <v>114</v>
      </c>
      <c r="B154" s="78" t="s">
        <v>117</v>
      </c>
      <c r="C154" s="82"/>
      <c r="D154" s="84">
        <f>SUM(D155:D156)</f>
        <v>1962</v>
      </c>
      <c r="E154" s="84">
        <f>SUM(E155:E156)</f>
        <v>1765.3</v>
      </c>
    </row>
    <row r="155" spans="1:5" ht="60">
      <c r="A155" s="94" t="s">
        <v>71</v>
      </c>
      <c r="B155" s="77" t="s">
        <v>117</v>
      </c>
      <c r="C155" s="83">
        <v>100</v>
      </c>
      <c r="D155" s="84">
        <v>1890</v>
      </c>
      <c r="E155" s="84">
        <v>1765.3</v>
      </c>
    </row>
    <row r="156" spans="1:5" ht="30">
      <c r="A156" s="94" t="s">
        <v>80</v>
      </c>
      <c r="B156" s="77" t="s">
        <v>117</v>
      </c>
      <c r="C156" s="83">
        <v>200</v>
      </c>
      <c r="D156" s="84">
        <v>72</v>
      </c>
      <c r="E156" s="84"/>
    </row>
    <row r="157" spans="1:5" ht="45">
      <c r="A157" s="68" t="s">
        <v>107</v>
      </c>
      <c r="B157" s="76" t="s">
        <v>110</v>
      </c>
      <c r="C157" s="82"/>
      <c r="D157" s="84">
        <f>SUM(D158)</f>
        <v>1832</v>
      </c>
      <c r="E157" s="84">
        <f>SUM(E158)</f>
        <v>1753</v>
      </c>
    </row>
    <row r="158" spans="1:5" ht="45">
      <c r="A158" s="69" t="s">
        <v>108</v>
      </c>
      <c r="B158" s="77" t="s">
        <v>109</v>
      </c>
      <c r="C158" s="82"/>
      <c r="D158" s="84">
        <f>SUM(D159,D161)</f>
        <v>1832</v>
      </c>
      <c r="E158" s="84">
        <f>SUM(E159,E161)</f>
        <v>1753</v>
      </c>
    </row>
    <row r="159" spans="1:5" ht="15">
      <c r="A159" s="96" t="s">
        <v>309</v>
      </c>
      <c r="B159" s="66" t="s">
        <v>310</v>
      </c>
      <c r="C159" s="66"/>
      <c r="D159" s="155">
        <f t="shared" ref="D159:E159" si="7">SUM(D160)</f>
        <v>4</v>
      </c>
      <c r="E159" s="155">
        <f t="shared" si="7"/>
        <v>3</v>
      </c>
    </row>
    <row r="160" spans="1:5" ht="15">
      <c r="A160" s="94" t="s">
        <v>311</v>
      </c>
      <c r="B160" s="30" t="s">
        <v>310</v>
      </c>
      <c r="C160" s="30" t="s">
        <v>312</v>
      </c>
      <c r="D160" s="155">
        <v>4</v>
      </c>
      <c r="E160" s="198">
        <v>3</v>
      </c>
    </row>
    <row r="161" spans="1:5" ht="30">
      <c r="A161" s="116" t="s">
        <v>245</v>
      </c>
      <c r="B161" s="78" t="s">
        <v>200</v>
      </c>
      <c r="C161" s="82"/>
      <c r="D161" s="84">
        <f>SUM(D162)</f>
        <v>1828</v>
      </c>
      <c r="E161" s="84">
        <f>SUM(E162)</f>
        <v>1750</v>
      </c>
    </row>
    <row r="162" spans="1:5" ht="15">
      <c r="A162" s="94" t="s">
        <v>26</v>
      </c>
      <c r="B162" s="77" t="s">
        <v>200</v>
      </c>
      <c r="C162" s="83">
        <v>500</v>
      </c>
      <c r="D162" s="156">
        <v>1828</v>
      </c>
      <c r="E162" s="156">
        <v>1750</v>
      </c>
    </row>
    <row r="163" spans="1:5" ht="63">
      <c r="A163" s="81" t="s">
        <v>317</v>
      </c>
      <c r="B163" s="79" t="s">
        <v>170</v>
      </c>
      <c r="C163" s="86"/>
      <c r="D163" s="87">
        <f>SUM(D164)</f>
        <v>3271.2</v>
      </c>
      <c r="E163" s="87">
        <f>SUM(E164)</f>
        <v>3270.2</v>
      </c>
    </row>
    <row r="164" spans="1:5" ht="45">
      <c r="A164" s="68" t="s">
        <v>167</v>
      </c>
      <c r="B164" s="76" t="s">
        <v>171</v>
      </c>
      <c r="C164" s="82"/>
      <c r="D164" s="84">
        <f>SUM(D168,D173,D165)</f>
        <v>3271.2</v>
      </c>
      <c r="E164" s="84">
        <f>SUM(E168,E173,E165)</f>
        <v>3270.2</v>
      </c>
    </row>
    <row r="165" spans="1:5" ht="30">
      <c r="A165" s="116" t="s">
        <v>347</v>
      </c>
      <c r="B165" s="19" t="s">
        <v>348</v>
      </c>
      <c r="C165" s="19"/>
      <c r="D165" s="106">
        <f>SUM(D166,)</f>
        <v>1174</v>
      </c>
      <c r="E165" s="106">
        <f>SUM(E166,)</f>
        <v>1174</v>
      </c>
    </row>
    <row r="166" spans="1:5" ht="75">
      <c r="A166" s="116" t="s">
        <v>349</v>
      </c>
      <c r="B166" s="19" t="s">
        <v>350</v>
      </c>
      <c r="C166" s="19"/>
      <c r="D166" s="106">
        <f t="shared" ref="D166:E166" si="8">SUM(D167)</f>
        <v>1174</v>
      </c>
      <c r="E166" s="106">
        <f t="shared" si="8"/>
        <v>1174</v>
      </c>
    </row>
    <row r="167" spans="1:5" ht="60">
      <c r="A167" s="94" t="s">
        <v>351</v>
      </c>
      <c r="B167" s="20" t="s">
        <v>350</v>
      </c>
      <c r="C167" s="13" t="s">
        <v>352</v>
      </c>
      <c r="D167" s="156">
        <v>1174</v>
      </c>
      <c r="E167" s="156">
        <v>1174</v>
      </c>
    </row>
    <row r="168" spans="1:5" ht="30">
      <c r="A168" s="69" t="s">
        <v>187</v>
      </c>
      <c r="B168" s="77" t="s">
        <v>189</v>
      </c>
      <c r="C168" s="82"/>
      <c r="D168" s="84">
        <f>SUM(D169,D171)</f>
        <v>1339</v>
      </c>
      <c r="E168" s="84">
        <f>SUM(E169,E171)</f>
        <v>1339</v>
      </c>
    </row>
    <row r="169" spans="1:5" ht="60">
      <c r="A169" s="70" t="s">
        <v>188</v>
      </c>
      <c r="B169" s="78" t="s">
        <v>190</v>
      </c>
      <c r="C169" s="82"/>
      <c r="D169" s="84">
        <f>SUM(D170)</f>
        <v>1239</v>
      </c>
      <c r="E169" s="84">
        <f>SUM(E170)</f>
        <v>1239</v>
      </c>
    </row>
    <row r="170" spans="1:5" ht="30">
      <c r="A170" s="94" t="s">
        <v>81</v>
      </c>
      <c r="B170" s="77" t="s">
        <v>190</v>
      </c>
      <c r="C170" s="83">
        <v>600</v>
      </c>
      <c r="D170" s="84">
        <v>1239</v>
      </c>
      <c r="E170" s="84">
        <v>1239</v>
      </c>
    </row>
    <row r="171" spans="1:5" ht="60">
      <c r="A171" s="116" t="s">
        <v>225</v>
      </c>
      <c r="B171" s="15" t="s">
        <v>221</v>
      </c>
      <c r="C171" s="15"/>
      <c r="D171" s="156">
        <f>SUM(D172)</f>
        <v>100</v>
      </c>
      <c r="E171" s="156">
        <f>SUM(E172)</f>
        <v>100</v>
      </c>
    </row>
    <row r="172" spans="1:5" ht="30">
      <c r="A172" s="94" t="s">
        <v>81</v>
      </c>
      <c r="B172" s="13" t="s">
        <v>221</v>
      </c>
      <c r="C172" s="13" t="s">
        <v>78</v>
      </c>
      <c r="D172" s="156">
        <v>100</v>
      </c>
      <c r="E172" s="156">
        <v>100</v>
      </c>
    </row>
    <row r="173" spans="1:5" ht="30">
      <c r="A173" s="69" t="s">
        <v>168</v>
      </c>
      <c r="B173" s="77" t="s">
        <v>172</v>
      </c>
      <c r="C173" s="82"/>
      <c r="D173" s="84">
        <f>SUM(D174,D176,D178)</f>
        <v>758.2</v>
      </c>
      <c r="E173" s="84">
        <f>SUM(E174,E176,E178)</f>
        <v>757.2</v>
      </c>
    </row>
    <row r="174" spans="1:5" ht="60">
      <c r="A174" s="70" t="s">
        <v>185</v>
      </c>
      <c r="B174" s="78" t="s">
        <v>186</v>
      </c>
      <c r="C174" s="82"/>
      <c r="D174" s="84">
        <f>SUM(D175)</f>
        <v>235.2</v>
      </c>
      <c r="E174" s="84">
        <f>SUM(E175)</f>
        <v>235.2</v>
      </c>
    </row>
    <row r="175" spans="1:5" ht="30">
      <c r="A175" s="94" t="s">
        <v>81</v>
      </c>
      <c r="B175" s="77" t="s">
        <v>186</v>
      </c>
      <c r="C175" s="83">
        <v>600</v>
      </c>
      <c r="D175" s="84">
        <v>235.2</v>
      </c>
      <c r="E175" s="84">
        <v>235.2</v>
      </c>
    </row>
    <row r="176" spans="1:5" ht="45">
      <c r="A176" s="70" t="s">
        <v>169</v>
      </c>
      <c r="B176" s="78" t="s">
        <v>173</v>
      </c>
      <c r="C176" s="82"/>
      <c r="D176" s="84">
        <f>SUM(D177)</f>
        <v>485</v>
      </c>
      <c r="E176" s="84">
        <f>SUM(E177)</f>
        <v>485</v>
      </c>
    </row>
    <row r="177" spans="1:5" ht="30">
      <c r="A177" s="94" t="s">
        <v>81</v>
      </c>
      <c r="B177" s="77" t="s">
        <v>173</v>
      </c>
      <c r="C177" s="83">
        <v>600</v>
      </c>
      <c r="D177" s="84">
        <v>485</v>
      </c>
      <c r="E177" s="84">
        <v>485</v>
      </c>
    </row>
    <row r="178" spans="1:5" ht="120">
      <c r="A178" s="100" t="s">
        <v>241</v>
      </c>
      <c r="B178" s="61" t="s">
        <v>232</v>
      </c>
      <c r="C178" s="16"/>
      <c r="D178" s="155">
        <f>SUM(D179:D180)</f>
        <v>38</v>
      </c>
      <c r="E178" s="155">
        <f>SUM(E179:E180)</f>
        <v>37</v>
      </c>
    </row>
    <row r="179" spans="1:5" ht="15">
      <c r="A179" s="94" t="s">
        <v>26</v>
      </c>
      <c r="B179" s="16" t="s">
        <v>232</v>
      </c>
      <c r="C179" s="16" t="s">
        <v>79</v>
      </c>
      <c r="D179" s="155">
        <v>14</v>
      </c>
      <c r="E179" s="155">
        <v>13</v>
      </c>
    </row>
    <row r="180" spans="1:5" ht="30">
      <c r="A180" s="94" t="s">
        <v>81</v>
      </c>
      <c r="B180" s="16" t="s">
        <v>232</v>
      </c>
      <c r="C180" s="16" t="s">
        <v>78</v>
      </c>
      <c r="D180" s="155">
        <v>24</v>
      </c>
      <c r="E180" s="155">
        <v>24</v>
      </c>
    </row>
    <row r="181" spans="1:5" ht="94.5">
      <c r="A181" s="81" t="s">
        <v>313</v>
      </c>
      <c r="B181" s="79" t="s">
        <v>194</v>
      </c>
      <c r="C181" s="86"/>
      <c r="D181" s="87">
        <f>SUM(D182)</f>
        <v>749</v>
      </c>
      <c r="E181" s="87">
        <f>SUM(E182)</f>
        <v>666.2</v>
      </c>
    </row>
    <row r="182" spans="1:5" ht="60">
      <c r="A182" s="68" t="s">
        <v>191</v>
      </c>
      <c r="B182" s="76" t="s">
        <v>195</v>
      </c>
      <c r="C182" s="82"/>
      <c r="D182" s="84">
        <f>SUM(D183)</f>
        <v>749</v>
      </c>
      <c r="E182" s="84">
        <f>SUM(E183)</f>
        <v>666.2</v>
      </c>
    </row>
    <row r="183" spans="1:5" ht="45">
      <c r="A183" s="73" t="s">
        <v>192</v>
      </c>
      <c r="B183" s="77" t="s">
        <v>196</v>
      </c>
      <c r="C183" s="82"/>
      <c r="D183" s="84">
        <f>SUM(D184,D187)</f>
        <v>749</v>
      </c>
      <c r="E183" s="84">
        <f>SUM(E184,E187)</f>
        <v>666.2</v>
      </c>
    </row>
    <row r="184" spans="1:5" ht="15">
      <c r="A184" s="72" t="s">
        <v>193</v>
      </c>
      <c r="B184" s="78" t="s">
        <v>197</v>
      </c>
      <c r="C184" s="82"/>
      <c r="D184" s="84">
        <f>SUM(D185:D186)</f>
        <v>625</v>
      </c>
      <c r="E184" s="84">
        <f>SUM(E185:E186)</f>
        <v>543.20000000000005</v>
      </c>
    </row>
    <row r="185" spans="1:5" ht="60">
      <c r="A185" s="94" t="s">
        <v>71</v>
      </c>
      <c r="B185" s="77" t="s">
        <v>197</v>
      </c>
      <c r="C185" s="83">
        <v>100</v>
      </c>
      <c r="D185" s="97">
        <v>300</v>
      </c>
      <c r="E185" s="97">
        <v>300</v>
      </c>
    </row>
    <row r="186" spans="1:5" ht="30">
      <c r="A186" s="94" t="s">
        <v>111</v>
      </c>
      <c r="B186" s="77" t="s">
        <v>197</v>
      </c>
      <c r="C186" s="83">
        <v>200</v>
      </c>
      <c r="D186" s="97">
        <v>325</v>
      </c>
      <c r="E186" s="97">
        <v>243.2</v>
      </c>
    </row>
    <row r="187" spans="1:5" ht="30">
      <c r="A187" s="116" t="s">
        <v>198</v>
      </c>
      <c r="B187" s="15" t="s">
        <v>199</v>
      </c>
      <c r="C187" s="15"/>
      <c r="D187" s="155">
        <f>SUM(D188:D189)</f>
        <v>124</v>
      </c>
      <c r="E187" s="155">
        <f>SUM(E188:E189)</f>
        <v>123</v>
      </c>
    </row>
    <row r="188" spans="1:5" ht="60">
      <c r="A188" s="94" t="s">
        <v>71</v>
      </c>
      <c r="B188" s="13" t="s">
        <v>199</v>
      </c>
      <c r="C188" s="12" t="s">
        <v>73</v>
      </c>
      <c r="D188" s="130">
        <v>74</v>
      </c>
      <c r="E188" s="130">
        <v>73</v>
      </c>
    </row>
    <row r="189" spans="1:5" ht="30">
      <c r="A189" s="94" t="s">
        <v>111</v>
      </c>
      <c r="B189" s="13" t="s">
        <v>199</v>
      </c>
      <c r="C189" s="12" t="s">
        <v>74</v>
      </c>
      <c r="D189" s="130">
        <v>50</v>
      </c>
      <c r="E189" s="130">
        <v>50</v>
      </c>
    </row>
    <row r="190" spans="1:5" ht="15.75">
      <c r="A190" s="98" t="s">
        <v>211</v>
      </c>
      <c r="B190" s="79" t="s">
        <v>210</v>
      </c>
      <c r="C190" s="83"/>
      <c r="D190" s="87">
        <f>SUM(D191)</f>
        <v>3179.5</v>
      </c>
      <c r="E190" s="87">
        <f>SUM(E191)</f>
        <v>3092.5</v>
      </c>
    </row>
    <row r="191" spans="1:5" ht="31.5">
      <c r="A191" s="98" t="s">
        <v>319</v>
      </c>
      <c r="B191" s="78" t="s">
        <v>90</v>
      </c>
      <c r="C191" s="83"/>
      <c r="D191" s="84">
        <f>SUM(D192,D194,D197,D203)</f>
        <v>3179.5</v>
      </c>
      <c r="E191" s="84">
        <f>SUM(E192,E194,E197,E203)</f>
        <v>3092.5</v>
      </c>
    </row>
    <row r="192" spans="1:5" ht="45">
      <c r="A192" s="70" t="s">
        <v>91</v>
      </c>
      <c r="B192" s="78" t="s">
        <v>92</v>
      </c>
      <c r="C192" s="82"/>
      <c r="D192" s="84">
        <f t="shared" ref="D192:E192" si="9">SUM(D193)</f>
        <v>224</v>
      </c>
      <c r="E192" s="84">
        <f t="shared" si="9"/>
        <v>224</v>
      </c>
    </row>
    <row r="193" spans="1:5" ht="15">
      <c r="A193" s="94" t="s">
        <v>72</v>
      </c>
      <c r="B193" s="77" t="s">
        <v>92</v>
      </c>
      <c r="C193" s="83">
        <v>800</v>
      </c>
      <c r="D193" s="84">
        <v>224</v>
      </c>
      <c r="E193" s="84">
        <v>224</v>
      </c>
    </row>
    <row r="194" spans="1:5" ht="15.75">
      <c r="A194" s="81" t="s">
        <v>82</v>
      </c>
      <c r="B194" s="79" t="s">
        <v>203</v>
      </c>
      <c r="C194" s="86"/>
      <c r="D194" s="87">
        <f>SUM(D195)</f>
        <v>1714.2</v>
      </c>
      <c r="E194" s="87">
        <f>SUM(E195)</f>
        <v>1714.2</v>
      </c>
    </row>
    <row r="195" spans="1:5" ht="30">
      <c r="A195" s="70" t="s">
        <v>83</v>
      </c>
      <c r="B195" s="78" t="s">
        <v>204</v>
      </c>
      <c r="C195" s="82"/>
      <c r="D195" s="84">
        <f>SUM(D196)</f>
        <v>1714.2</v>
      </c>
      <c r="E195" s="84">
        <f>SUM(E196)</f>
        <v>1714.2</v>
      </c>
    </row>
    <row r="196" spans="1:5" ht="60">
      <c r="A196" s="94" t="s">
        <v>71</v>
      </c>
      <c r="B196" s="77" t="s">
        <v>204</v>
      </c>
      <c r="C196" s="83">
        <v>100</v>
      </c>
      <c r="D196" s="84">
        <v>1714.2</v>
      </c>
      <c r="E196" s="84">
        <v>1714.2</v>
      </c>
    </row>
    <row r="197" spans="1:5" ht="15.75">
      <c r="A197" s="157" t="s">
        <v>218</v>
      </c>
      <c r="B197" s="158" t="s">
        <v>216</v>
      </c>
      <c r="C197" s="25"/>
      <c r="D197" s="99">
        <f>SUM(D198,D201)</f>
        <v>719.19999999999993</v>
      </c>
      <c r="E197" s="99">
        <f>SUM(E198,E201)</f>
        <v>679</v>
      </c>
    </row>
    <row r="198" spans="1:5" ht="30">
      <c r="A198" s="107" t="s">
        <v>83</v>
      </c>
      <c r="B198" s="15" t="s">
        <v>217</v>
      </c>
      <c r="C198" s="9"/>
      <c r="D198" s="155">
        <f>SUM(D199:D200)</f>
        <v>649.4</v>
      </c>
      <c r="E198" s="155">
        <f>SUM(E199:E200)</f>
        <v>609.29999999999995</v>
      </c>
    </row>
    <row r="199" spans="1:5" ht="60">
      <c r="A199" s="94" t="s">
        <v>71</v>
      </c>
      <c r="B199" s="13" t="s">
        <v>217</v>
      </c>
      <c r="C199" s="10" t="s">
        <v>73</v>
      </c>
      <c r="D199" s="155">
        <v>644.5</v>
      </c>
      <c r="E199" s="155">
        <v>609.29999999999995</v>
      </c>
    </row>
    <row r="200" spans="1:5" ht="30">
      <c r="A200" s="94" t="s">
        <v>111</v>
      </c>
      <c r="B200" s="13" t="s">
        <v>217</v>
      </c>
      <c r="C200" s="10" t="s">
        <v>74</v>
      </c>
      <c r="D200" s="155">
        <v>4.9000000000000004</v>
      </c>
      <c r="E200" s="155">
        <v>0</v>
      </c>
    </row>
    <row r="201" spans="1:5" ht="30">
      <c r="A201" s="107" t="s">
        <v>329</v>
      </c>
      <c r="B201" s="15" t="s">
        <v>332</v>
      </c>
      <c r="C201" s="9"/>
      <c r="D201" s="106">
        <f>SUM(D202:D202)</f>
        <v>69.8</v>
      </c>
      <c r="E201" s="106">
        <f>SUM(E202:E202)</f>
        <v>69.7</v>
      </c>
    </row>
    <row r="202" spans="1:5" ht="60">
      <c r="A202" s="94" t="s">
        <v>71</v>
      </c>
      <c r="B202" s="13" t="s">
        <v>332</v>
      </c>
      <c r="C202" s="10" t="s">
        <v>73</v>
      </c>
      <c r="D202" s="97">
        <v>69.8</v>
      </c>
      <c r="E202" s="97">
        <v>69.7</v>
      </c>
    </row>
    <row r="203" spans="1:5" ht="15.75">
      <c r="A203" s="81" t="s">
        <v>84</v>
      </c>
      <c r="B203" s="79" t="s">
        <v>205</v>
      </c>
      <c r="C203" s="86"/>
      <c r="D203" s="87">
        <f>SUM(D204,D207)</f>
        <v>522.09999999999991</v>
      </c>
      <c r="E203" s="87">
        <f>SUM(E204,E207)</f>
        <v>475.3</v>
      </c>
    </row>
    <row r="204" spans="1:5" ht="30">
      <c r="A204" s="70" t="s">
        <v>83</v>
      </c>
      <c r="B204" s="78" t="s">
        <v>206</v>
      </c>
      <c r="C204" s="82"/>
      <c r="D204" s="84">
        <f>SUM(D205:D206)</f>
        <v>464.09999999999997</v>
      </c>
      <c r="E204" s="84">
        <f>SUM(E205:E206)</f>
        <v>413.5</v>
      </c>
    </row>
    <row r="205" spans="1:5" ht="60">
      <c r="A205" s="94" t="s">
        <v>71</v>
      </c>
      <c r="B205" s="77" t="s">
        <v>206</v>
      </c>
      <c r="C205" s="83">
        <v>100</v>
      </c>
      <c r="D205" s="97">
        <v>434.9</v>
      </c>
      <c r="E205" s="97">
        <v>391.3</v>
      </c>
    </row>
    <row r="206" spans="1:5" ht="30">
      <c r="A206" s="94" t="s">
        <v>111</v>
      </c>
      <c r="B206" s="77" t="s">
        <v>206</v>
      </c>
      <c r="C206" s="83">
        <v>200</v>
      </c>
      <c r="D206" s="97">
        <v>29.2</v>
      </c>
      <c r="E206" s="97">
        <v>22.2</v>
      </c>
    </row>
    <row r="207" spans="1:5" ht="30">
      <c r="A207" s="107" t="s">
        <v>329</v>
      </c>
      <c r="B207" s="15" t="s">
        <v>330</v>
      </c>
      <c r="C207" s="9"/>
      <c r="D207" s="112">
        <f>SUM(D208)</f>
        <v>58</v>
      </c>
      <c r="E207" s="112">
        <f>SUM(E208)</f>
        <v>61.8</v>
      </c>
    </row>
    <row r="208" spans="1:5" ht="60">
      <c r="A208" s="94" t="s">
        <v>71</v>
      </c>
      <c r="B208" s="13" t="s">
        <v>330</v>
      </c>
      <c r="C208" s="10" t="s">
        <v>73</v>
      </c>
      <c r="D208" s="130">
        <v>58</v>
      </c>
      <c r="E208" s="130">
        <v>61.8</v>
      </c>
    </row>
    <row r="209" spans="1:5" ht="15.75">
      <c r="A209" s="193" t="s">
        <v>244</v>
      </c>
      <c r="B209" s="191"/>
      <c r="C209" s="192"/>
      <c r="D209" s="213">
        <v>2196</v>
      </c>
      <c r="E209" s="213">
        <v>4121</v>
      </c>
    </row>
    <row r="210" spans="1:5" ht="19.5" thickBot="1">
      <c r="A210" s="90" t="s">
        <v>212</v>
      </c>
      <c r="B210" s="91"/>
      <c r="C210" s="92"/>
      <c r="D210" s="93">
        <f>SUM(D12,D60,D83,D92,D106,D122,D163,D181,D209,D70,D190)</f>
        <v>207183.90000000002</v>
      </c>
      <c r="E210" s="93">
        <f>SUM(E12,E60,E83,E92,E106,E122,E163,E181,E209,E70,E190)</f>
        <v>175912.50000000006</v>
      </c>
    </row>
  </sheetData>
  <mergeCells count="12">
    <mergeCell ref="A1:E1"/>
    <mergeCell ref="A2:E2"/>
    <mergeCell ref="A10:A11"/>
    <mergeCell ref="B10:B11"/>
    <mergeCell ref="C10:C11"/>
    <mergeCell ref="D10:E10"/>
    <mergeCell ref="A8:E8"/>
    <mergeCell ref="D9:E9"/>
    <mergeCell ref="A3:E3"/>
    <mergeCell ref="A4:E4"/>
    <mergeCell ref="A5:E5"/>
    <mergeCell ref="A6:E6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2021-11-15T06:10:49Z</cp:lastPrinted>
  <dcterms:created xsi:type="dcterms:W3CDTF">2012-12-11T08:33:08Z</dcterms:created>
  <dcterms:modified xsi:type="dcterms:W3CDTF">2021-11-15T07:25:51Z</dcterms:modified>
</cp:coreProperties>
</file>