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 " sheetId="5" r:id="rId2"/>
    <sheet name="ЦС " sheetId="6" r:id="rId3"/>
  </sheets>
  <definedNames>
    <definedName name="_xlnm._FilterDatabase" localSheetId="0" hidden="1">'получатели '!$F$1:$F$301</definedName>
    <definedName name="_xlnm.Print_Titles" localSheetId="0">'получатели '!$11:$12</definedName>
  </definedNames>
  <calcPr calcId="125725"/>
</workbook>
</file>

<file path=xl/calcChain.xml><?xml version="1.0" encoding="utf-8"?>
<calcChain xmlns="http://schemas.openxmlformats.org/spreadsheetml/2006/main">
  <c r="E166" i="6"/>
  <c r="D166"/>
  <c r="E136" l="1"/>
  <c r="D136"/>
  <c r="E96"/>
  <c r="E95" s="1"/>
  <c r="D96"/>
  <c r="D95" s="1"/>
  <c r="E82"/>
  <c r="D82"/>
  <c r="E27"/>
  <c r="D27"/>
  <c r="G65" i="5"/>
  <c r="F65"/>
  <c r="G270"/>
  <c r="G269" s="1"/>
  <c r="G268" s="1"/>
  <c r="G267" s="1"/>
  <c r="G266" s="1"/>
  <c r="G265" s="1"/>
  <c r="F270"/>
  <c r="F269" s="1"/>
  <c r="F268" s="1"/>
  <c r="F267" s="1"/>
  <c r="F266" s="1"/>
  <c r="F265" s="1"/>
  <c r="G219"/>
  <c r="G218" s="1"/>
  <c r="G217" s="1"/>
  <c r="G216" s="1"/>
  <c r="G215" s="1"/>
  <c r="F219"/>
  <c r="F218" s="1"/>
  <c r="F217" s="1"/>
  <c r="F216" s="1"/>
  <c r="F215" s="1"/>
  <c r="G142"/>
  <c r="F142"/>
  <c r="G143"/>
  <c r="F143"/>
  <c r="G132"/>
  <c r="G131" s="1"/>
  <c r="G130" s="1"/>
  <c r="G129" s="1"/>
  <c r="F132"/>
  <c r="F131" s="1"/>
  <c r="F130" s="1"/>
  <c r="F129" s="1"/>
  <c r="G93"/>
  <c r="G92" s="1"/>
  <c r="G91" s="1"/>
  <c r="G90" s="1"/>
  <c r="F93"/>
  <c r="F92" s="1"/>
  <c r="F91" s="1"/>
  <c r="F90" s="1"/>
  <c r="G125"/>
  <c r="G124" s="1"/>
  <c r="F125"/>
  <c r="F124" s="1"/>
  <c r="H296" i="4"/>
  <c r="G296"/>
  <c r="H198"/>
  <c r="G198"/>
  <c r="H281"/>
  <c r="H280" s="1"/>
  <c r="H279" s="1"/>
  <c r="H278" s="1"/>
  <c r="H277" s="1"/>
  <c r="H276" s="1"/>
  <c r="G281"/>
  <c r="G280" s="1"/>
  <c r="G279" s="1"/>
  <c r="G278" s="1"/>
  <c r="G277" s="1"/>
  <c r="G276" s="1"/>
  <c r="H108"/>
  <c r="H107" s="1"/>
  <c r="H106" s="1"/>
  <c r="H105" s="1"/>
  <c r="H104" s="1"/>
  <c r="G108"/>
  <c r="G107" s="1"/>
  <c r="G106" s="1"/>
  <c r="H90"/>
  <c r="H89" s="1"/>
  <c r="H88" s="1"/>
  <c r="H87" s="1"/>
  <c r="G90"/>
  <c r="G89" s="1"/>
  <c r="G88" s="1"/>
  <c r="G87" s="1"/>
  <c r="H83"/>
  <c r="H82" s="1"/>
  <c r="G83"/>
  <c r="G82" s="1"/>
  <c r="G247" i="5"/>
  <c r="G246" s="1"/>
  <c r="G245" s="1"/>
  <c r="G244" s="1"/>
  <c r="F247"/>
  <c r="F246" s="1"/>
  <c r="F245" s="1"/>
  <c r="F244" s="1"/>
  <c r="H269" i="4"/>
  <c r="H268" s="1"/>
  <c r="H267" s="1"/>
  <c r="H266" s="1"/>
  <c r="G269"/>
  <c r="G268" s="1"/>
  <c r="G267" s="1"/>
  <c r="G266" s="1"/>
  <c r="E100" i="6"/>
  <c r="E99" s="1"/>
  <c r="E98" s="1"/>
  <c r="D100"/>
  <c r="D99" s="1"/>
  <c r="D98" s="1"/>
  <c r="E66"/>
  <c r="E65" s="1"/>
  <c r="E64" s="1"/>
  <c r="D66"/>
  <c r="D65" s="1"/>
  <c r="D64" s="1"/>
  <c r="E62"/>
  <c r="E61" s="1"/>
  <c r="E60" s="1"/>
  <c r="D62"/>
  <c r="D61" s="1"/>
  <c r="D60" s="1"/>
  <c r="E71"/>
  <c r="E70" s="1"/>
  <c r="E69" s="1"/>
  <c r="D71"/>
  <c r="D70" s="1"/>
  <c r="D69" s="1"/>
  <c r="E43"/>
  <c r="E42" s="1"/>
  <c r="D43"/>
  <c r="D42" s="1"/>
  <c r="G191" i="5"/>
  <c r="G190" s="1"/>
  <c r="F191"/>
  <c r="F190" s="1"/>
  <c r="G158"/>
  <c r="G157" s="1"/>
  <c r="G156" s="1"/>
  <c r="G155" s="1"/>
  <c r="F158"/>
  <c r="F157" s="1"/>
  <c r="F156" s="1"/>
  <c r="F155" s="1"/>
  <c r="G112"/>
  <c r="G111" s="1"/>
  <c r="G110" s="1"/>
  <c r="G109" s="1"/>
  <c r="G108" s="1"/>
  <c r="F112"/>
  <c r="F111" s="1"/>
  <c r="F110" s="1"/>
  <c r="F109" s="1"/>
  <c r="F108" s="1"/>
  <c r="G105" i="4" l="1"/>
  <c r="G104" s="1"/>
  <c r="D59" i="6"/>
  <c r="E59"/>
  <c r="G60" i="5"/>
  <c r="G59" s="1"/>
  <c r="G58" s="1"/>
  <c r="G57" s="1"/>
  <c r="F60"/>
  <c r="F59" s="1"/>
  <c r="F58" s="1"/>
  <c r="F57" s="1"/>
  <c r="H246" i="4"/>
  <c r="H245" s="1"/>
  <c r="G246"/>
  <c r="G245" s="1"/>
  <c r="H213"/>
  <c r="H212" s="1"/>
  <c r="H211" s="1"/>
  <c r="H210" s="1"/>
  <c r="G213"/>
  <c r="G212" s="1"/>
  <c r="G211" s="1"/>
  <c r="G210" s="1"/>
  <c r="H191"/>
  <c r="H190" s="1"/>
  <c r="H189" s="1"/>
  <c r="H188" s="1"/>
  <c r="H187" s="1"/>
  <c r="G191"/>
  <c r="G190" s="1"/>
  <c r="G189" s="1"/>
  <c r="G188" s="1"/>
  <c r="G187" s="1"/>
  <c r="H47"/>
  <c r="H46" s="1"/>
  <c r="H45" s="1"/>
  <c r="H44" s="1"/>
  <c r="G47"/>
  <c r="G46" l="1"/>
  <c r="G45" s="1"/>
  <c r="G44" s="1"/>
  <c r="E35" i="6" l="1"/>
  <c r="D35"/>
  <c r="E161"/>
  <c r="D161"/>
  <c r="E158"/>
  <c r="D158"/>
  <c r="E57"/>
  <c r="D57"/>
  <c r="G259" i="5"/>
  <c r="F259"/>
  <c r="G262"/>
  <c r="F262"/>
  <c r="G176"/>
  <c r="G175" s="1"/>
  <c r="G174" s="1"/>
  <c r="G173" s="1"/>
  <c r="F176"/>
  <c r="F175" s="1"/>
  <c r="F174" s="1"/>
  <c r="F173" s="1"/>
  <c r="G153"/>
  <c r="F153"/>
  <c r="G98"/>
  <c r="F98"/>
  <c r="D157" i="6" l="1"/>
  <c r="E157"/>
  <c r="G258" i="5"/>
  <c r="F258"/>
  <c r="H231" i="4"/>
  <c r="H230" s="1"/>
  <c r="H229" s="1"/>
  <c r="H228" s="1"/>
  <c r="G231"/>
  <c r="G230" s="1"/>
  <c r="G229" s="1"/>
  <c r="G228" s="1"/>
  <c r="H208"/>
  <c r="G208"/>
  <c r="H140" l="1"/>
  <c r="G140"/>
  <c r="H137"/>
  <c r="G137"/>
  <c r="H69"/>
  <c r="G69"/>
  <c r="E75" i="6"/>
  <c r="E74" s="1"/>
  <c r="E73" s="1"/>
  <c r="E68" s="1"/>
  <c r="D75"/>
  <c r="D74" s="1"/>
  <c r="D73" s="1"/>
  <c r="D68" s="1"/>
  <c r="E22"/>
  <c r="D22"/>
  <c r="H136" i="4" l="1"/>
  <c r="G136"/>
  <c r="H177" l="1"/>
  <c r="H176" s="1"/>
  <c r="H175" s="1"/>
  <c r="H174" s="1"/>
  <c r="H173" s="1"/>
  <c r="H172" s="1"/>
  <c r="G177"/>
  <c r="G176" s="1"/>
  <c r="G175" s="1"/>
  <c r="G174" s="1"/>
  <c r="G173" s="1"/>
  <c r="G172" s="1"/>
  <c r="E152" i="6" l="1"/>
  <c r="D152"/>
  <c r="G105" i="5"/>
  <c r="G104" s="1"/>
  <c r="G103" s="1"/>
  <c r="G102" s="1"/>
  <c r="G101" s="1"/>
  <c r="F105"/>
  <c r="F104" s="1"/>
  <c r="F103" s="1"/>
  <c r="F102" s="1"/>
  <c r="F101" s="1"/>
  <c r="H184" i="4"/>
  <c r="H183" s="1"/>
  <c r="H182" s="1"/>
  <c r="H181" s="1"/>
  <c r="H180" s="1"/>
  <c r="H179" s="1"/>
  <c r="G184"/>
  <c r="G183" s="1"/>
  <c r="G182" s="1"/>
  <c r="G181" s="1"/>
  <c r="G180" s="1"/>
  <c r="G179" s="1"/>
  <c r="E55" i="6" l="1"/>
  <c r="E54" s="1"/>
  <c r="D55"/>
  <c r="D54" s="1"/>
  <c r="G151" i="5"/>
  <c r="F151"/>
  <c r="H206" i="4"/>
  <c r="G206"/>
  <c r="E93" i="6"/>
  <c r="D93"/>
  <c r="E175"/>
  <c r="E174" s="1"/>
  <c r="E172"/>
  <c r="E171" s="1"/>
  <c r="E169"/>
  <c r="E150"/>
  <c r="E148"/>
  <c r="E145"/>
  <c r="E143"/>
  <c r="E138"/>
  <c r="E135" s="1"/>
  <c r="E132"/>
  <c r="E128"/>
  <c r="E126"/>
  <c r="E124"/>
  <c r="E121"/>
  <c r="E118"/>
  <c r="E116"/>
  <c r="E114"/>
  <c r="E112"/>
  <c r="E109"/>
  <c r="E105"/>
  <c r="E91"/>
  <c r="E89"/>
  <c r="E84"/>
  <c r="E80"/>
  <c r="E52"/>
  <c r="E51" s="1"/>
  <c r="E47"/>
  <c r="E46" s="1"/>
  <c r="E45" s="1"/>
  <c r="E40"/>
  <c r="E38"/>
  <c r="E33"/>
  <c r="E31"/>
  <c r="E29"/>
  <c r="E25"/>
  <c r="E20"/>
  <c r="E18"/>
  <c r="E16"/>
  <c r="G231" i="5"/>
  <c r="G230" s="1"/>
  <c r="G229" s="1"/>
  <c r="G228" s="1"/>
  <c r="G122"/>
  <c r="F122"/>
  <c r="G277"/>
  <c r="G276" s="1"/>
  <c r="G275" s="1"/>
  <c r="G274" s="1"/>
  <c r="G273" s="1"/>
  <c r="G272" s="1"/>
  <c r="G252"/>
  <c r="G251" s="1"/>
  <c r="G250" s="1"/>
  <c r="G241"/>
  <c r="G240" s="1"/>
  <c r="G238"/>
  <c r="G237" s="1"/>
  <c r="G226"/>
  <c r="G225" s="1"/>
  <c r="G213"/>
  <c r="G212" s="1"/>
  <c r="G211" s="1"/>
  <c r="G210" s="1"/>
  <c r="G209" s="1"/>
  <c r="G207"/>
  <c r="G205"/>
  <c r="G199"/>
  <c r="G198" s="1"/>
  <c r="G196"/>
  <c r="G195" s="1"/>
  <c r="G188"/>
  <c r="G186"/>
  <c r="G184"/>
  <c r="G182"/>
  <c r="G171"/>
  <c r="G169"/>
  <c r="G167"/>
  <c r="G165"/>
  <c r="G145"/>
  <c r="G141" s="1"/>
  <c r="G140" s="1"/>
  <c r="G139" s="1"/>
  <c r="G137"/>
  <c r="G136" s="1"/>
  <c r="G135" s="1"/>
  <c r="G134" s="1"/>
  <c r="G128" s="1"/>
  <c r="G120"/>
  <c r="G118"/>
  <c r="G97"/>
  <c r="G96" s="1"/>
  <c r="G95" s="1"/>
  <c r="G89" s="1"/>
  <c r="G88" s="1"/>
  <c r="G86"/>
  <c r="G85" s="1"/>
  <c r="G84" s="1"/>
  <c r="G83" s="1"/>
  <c r="G82" s="1"/>
  <c r="G81" s="1"/>
  <c r="G79"/>
  <c r="G76"/>
  <c r="G73"/>
  <c r="G71"/>
  <c r="G69"/>
  <c r="G64"/>
  <c r="G54"/>
  <c r="G53" s="1"/>
  <c r="G49"/>
  <c r="G48" s="1"/>
  <c r="G47" s="1"/>
  <c r="G46" s="1"/>
  <c r="G43"/>
  <c r="G42" s="1"/>
  <c r="G41" s="1"/>
  <c r="G40" s="1"/>
  <c r="G37"/>
  <c r="G36" s="1"/>
  <c r="G35" s="1"/>
  <c r="G34" s="1"/>
  <c r="G33" s="1"/>
  <c r="G29"/>
  <c r="G28" s="1"/>
  <c r="G27" s="1"/>
  <c r="G26" s="1"/>
  <c r="G25" s="1"/>
  <c r="G23"/>
  <c r="G22" s="1"/>
  <c r="G21" s="1"/>
  <c r="G20" s="1"/>
  <c r="G19" s="1"/>
  <c r="G17"/>
  <c r="G16" s="1"/>
  <c r="G15" s="1"/>
  <c r="G14" s="1"/>
  <c r="G13" s="1"/>
  <c r="G39" l="1"/>
  <c r="G204"/>
  <c r="G203" s="1"/>
  <c r="E111" i="6"/>
  <c r="E168"/>
  <c r="E165" s="1"/>
  <c r="E164"/>
  <c r="E79"/>
  <c r="E24"/>
  <c r="G68" i="5"/>
  <c r="G181"/>
  <c r="E134" i="6"/>
  <c r="E147"/>
  <c r="G164" i="5"/>
  <c r="G163" s="1"/>
  <c r="G162" s="1"/>
  <c r="G161" s="1"/>
  <c r="G150"/>
  <c r="G149" s="1"/>
  <c r="G148" s="1"/>
  <c r="F150"/>
  <c r="F149" s="1"/>
  <c r="F148" s="1"/>
  <c r="F147" s="1"/>
  <c r="H205" i="4"/>
  <c r="H204" s="1"/>
  <c r="H203" s="1"/>
  <c r="H202" s="1"/>
  <c r="G205"/>
  <c r="G204" s="1"/>
  <c r="G203" s="1"/>
  <c r="G202" s="1"/>
  <c r="E131" i="6"/>
  <c r="E130"/>
  <c r="E88"/>
  <c r="E87" s="1"/>
  <c r="E86" s="1"/>
  <c r="E156"/>
  <c r="E155" s="1"/>
  <c r="E104"/>
  <c r="E50"/>
  <c r="E49" s="1"/>
  <c r="G257" i="5"/>
  <c r="G256" s="1"/>
  <c r="G255" s="1"/>
  <c r="G254" s="1"/>
  <c r="G63"/>
  <c r="G62" s="1"/>
  <c r="G56" s="1"/>
  <c r="G249"/>
  <c r="G243" s="1"/>
  <c r="E78" i="6"/>
  <c r="E77" s="1"/>
  <c r="E142"/>
  <c r="E37"/>
  <c r="E15"/>
  <c r="G117" i="5"/>
  <c r="G52"/>
  <c r="G51" s="1"/>
  <c r="G236"/>
  <c r="G235" s="1"/>
  <c r="G234" s="1"/>
  <c r="G224"/>
  <c r="G223" s="1"/>
  <c r="G222" s="1"/>
  <c r="G221" s="1"/>
  <c r="G194"/>
  <c r="G193" s="1"/>
  <c r="G116" l="1"/>
  <c r="G115" s="1"/>
  <c r="G114" s="1"/>
  <c r="G100" s="1"/>
  <c r="G202"/>
  <c r="G201" s="1"/>
  <c r="G180"/>
  <c r="G179" s="1"/>
  <c r="G178" s="1"/>
  <c r="E14" i="6"/>
  <c r="E13" s="1"/>
  <c r="E178" s="1"/>
  <c r="G147" i="5"/>
  <c r="G127" s="1"/>
  <c r="E141" i="6"/>
  <c r="E140" s="1"/>
  <c r="E103"/>
  <c r="E102" s="1"/>
  <c r="G233" i="5"/>
  <c r="G160" l="1"/>
  <c r="G12"/>
  <c r="G280" l="1"/>
  <c r="H80" i="4"/>
  <c r="G80"/>
  <c r="H295" l="1"/>
  <c r="H294" s="1"/>
  <c r="H293" s="1"/>
  <c r="H288"/>
  <c r="H287" s="1"/>
  <c r="H286" s="1"/>
  <c r="H285" s="1"/>
  <c r="H284" s="1"/>
  <c r="H283" s="1"/>
  <c r="H274"/>
  <c r="H273" s="1"/>
  <c r="H272" s="1"/>
  <c r="H271" s="1"/>
  <c r="H262"/>
  <c r="H260"/>
  <c r="H254"/>
  <c r="H253" s="1"/>
  <c r="H251"/>
  <c r="H250" s="1"/>
  <c r="H243"/>
  <c r="H241"/>
  <c r="H239"/>
  <c r="H237"/>
  <c r="H226"/>
  <c r="H224"/>
  <c r="H222"/>
  <c r="H220"/>
  <c r="H200"/>
  <c r="H170"/>
  <c r="H169" s="1"/>
  <c r="H168" s="1"/>
  <c r="H167" s="1"/>
  <c r="H166" s="1"/>
  <c r="H165" s="1"/>
  <c r="H163"/>
  <c r="H162" s="1"/>
  <c r="H157"/>
  <c r="H156" s="1"/>
  <c r="H155" s="1"/>
  <c r="H154" s="1"/>
  <c r="H153" s="1"/>
  <c r="H149"/>
  <c r="H148" s="1"/>
  <c r="H130"/>
  <c r="H129" s="1"/>
  <c r="H127"/>
  <c r="H126" s="1"/>
  <c r="H120"/>
  <c r="H119" s="1"/>
  <c r="H118" s="1"/>
  <c r="H117" s="1"/>
  <c r="H115"/>
  <c r="H114" s="1"/>
  <c r="H102"/>
  <c r="H101" s="1"/>
  <c r="H100" s="1"/>
  <c r="H99" s="1"/>
  <c r="H98" s="1"/>
  <c r="H97" s="1"/>
  <c r="H95"/>
  <c r="H94" s="1"/>
  <c r="H93" s="1"/>
  <c r="H92" s="1"/>
  <c r="H78"/>
  <c r="H76"/>
  <c r="H68"/>
  <c r="H67" s="1"/>
  <c r="H66" s="1"/>
  <c r="H65" s="1"/>
  <c r="H64" s="1"/>
  <c r="H62"/>
  <c r="H59"/>
  <c r="H56"/>
  <c r="H54"/>
  <c r="H52"/>
  <c r="H41"/>
  <c r="H40" s="1"/>
  <c r="H39" s="1"/>
  <c r="H38" s="1"/>
  <c r="H37" s="1"/>
  <c r="H33"/>
  <c r="H32" s="1"/>
  <c r="H31" s="1"/>
  <c r="H30" s="1"/>
  <c r="H29" s="1"/>
  <c r="H27"/>
  <c r="H26" s="1"/>
  <c r="H25" s="1"/>
  <c r="H24" s="1"/>
  <c r="H23" s="1"/>
  <c r="H19"/>
  <c r="H18" s="1"/>
  <c r="D175" i="6"/>
  <c r="D174" s="1"/>
  <c r="D172"/>
  <c r="D171" s="1"/>
  <c r="D169"/>
  <c r="D150"/>
  <c r="D148"/>
  <c r="D145"/>
  <c r="D143"/>
  <c r="D138"/>
  <c r="D135" s="1"/>
  <c r="D132"/>
  <c r="D128"/>
  <c r="D126"/>
  <c r="D124"/>
  <c r="D121"/>
  <c r="D118"/>
  <c r="D116"/>
  <c r="D114"/>
  <c r="D112"/>
  <c r="D109"/>
  <c r="D105"/>
  <c r="D91"/>
  <c r="D89"/>
  <c r="D84"/>
  <c r="D80"/>
  <c r="D52"/>
  <c r="D51" s="1"/>
  <c r="D50" s="1"/>
  <c r="D47"/>
  <c r="D46" s="1"/>
  <c r="D45" s="1"/>
  <c r="D40"/>
  <c r="D38"/>
  <c r="D33"/>
  <c r="D31"/>
  <c r="D29"/>
  <c r="D25"/>
  <c r="D20"/>
  <c r="D18"/>
  <c r="D16"/>
  <c r="F277" i="5"/>
  <c r="F276" s="1"/>
  <c r="F275" s="1"/>
  <c r="F274" s="1"/>
  <c r="F273" s="1"/>
  <c r="F272" s="1"/>
  <c r="F252"/>
  <c r="F251" s="1"/>
  <c r="F250" s="1"/>
  <c r="F241"/>
  <c r="F240" s="1"/>
  <c r="F238"/>
  <c r="F237" s="1"/>
  <c r="F231"/>
  <c r="F230" s="1"/>
  <c r="F229" s="1"/>
  <c r="F228" s="1"/>
  <c r="F226"/>
  <c r="F225" s="1"/>
  <c r="F213"/>
  <c r="F212" s="1"/>
  <c r="F211" s="1"/>
  <c r="F210" s="1"/>
  <c r="F209" s="1"/>
  <c r="F207"/>
  <c r="F205"/>
  <c r="F199"/>
  <c r="F198" s="1"/>
  <c r="F196"/>
  <c r="F195" s="1"/>
  <c r="F188"/>
  <c r="F186"/>
  <c r="F184"/>
  <c r="F182"/>
  <c r="F171"/>
  <c r="F169"/>
  <c r="F167"/>
  <c r="F165"/>
  <c r="F145"/>
  <c r="F141" s="1"/>
  <c r="F140" s="1"/>
  <c r="F139" s="1"/>
  <c r="F137"/>
  <c r="F136" s="1"/>
  <c r="F135" s="1"/>
  <c r="F134" s="1"/>
  <c r="F128" s="1"/>
  <c r="F120"/>
  <c r="F118"/>
  <c r="F97"/>
  <c r="F96" s="1"/>
  <c r="F95" s="1"/>
  <c r="F89" s="1"/>
  <c r="F88" s="1"/>
  <c r="F86"/>
  <c r="F85" s="1"/>
  <c r="F84" s="1"/>
  <c r="F83" s="1"/>
  <c r="F82" s="1"/>
  <c r="F81" s="1"/>
  <c r="F79"/>
  <c r="F76"/>
  <c r="F73"/>
  <c r="F71"/>
  <c r="F69"/>
  <c r="F64"/>
  <c r="F54"/>
  <c r="F53" s="1"/>
  <c r="F49"/>
  <c r="F48" s="1"/>
  <c r="F47" s="1"/>
  <c r="F46" s="1"/>
  <c r="F43"/>
  <c r="F42" s="1"/>
  <c r="F41" s="1"/>
  <c r="F40" s="1"/>
  <c r="F37"/>
  <c r="F36" s="1"/>
  <c r="F35" s="1"/>
  <c r="F34" s="1"/>
  <c r="F33" s="1"/>
  <c r="F29"/>
  <c r="F28" s="1"/>
  <c r="F27" s="1"/>
  <c r="F26" s="1"/>
  <c r="F25" s="1"/>
  <c r="F23"/>
  <c r="F22" s="1"/>
  <c r="F21" s="1"/>
  <c r="F20" s="1"/>
  <c r="F19" s="1"/>
  <c r="F17"/>
  <c r="F16" s="1"/>
  <c r="F15" s="1"/>
  <c r="F14" s="1"/>
  <c r="F13" s="1"/>
  <c r="G19" i="4"/>
  <c r="G18" s="1"/>
  <c r="G27"/>
  <c r="G26" s="1"/>
  <c r="G25" s="1"/>
  <c r="G24" s="1"/>
  <c r="G23" s="1"/>
  <c r="G33"/>
  <c r="G32" s="1"/>
  <c r="G31" s="1"/>
  <c r="G30" s="1"/>
  <c r="G29" s="1"/>
  <c r="G41"/>
  <c r="G40" s="1"/>
  <c r="G39" s="1"/>
  <c r="G38" s="1"/>
  <c r="G37" s="1"/>
  <c r="G52"/>
  <c r="G54"/>
  <c r="G56"/>
  <c r="G59"/>
  <c r="G62"/>
  <c r="G68"/>
  <c r="G67" s="1"/>
  <c r="G66" s="1"/>
  <c r="G65" s="1"/>
  <c r="G64" s="1"/>
  <c r="G76"/>
  <c r="G78"/>
  <c r="G95"/>
  <c r="G94" s="1"/>
  <c r="G93" s="1"/>
  <c r="G92" s="1"/>
  <c r="G102"/>
  <c r="G101" s="1"/>
  <c r="G100" s="1"/>
  <c r="G99" s="1"/>
  <c r="G98" s="1"/>
  <c r="G97" s="1"/>
  <c r="G115"/>
  <c r="G114" s="1"/>
  <c r="G120"/>
  <c r="G119" s="1"/>
  <c r="G118" s="1"/>
  <c r="G117" s="1"/>
  <c r="G127"/>
  <c r="G126" s="1"/>
  <c r="G130"/>
  <c r="G129" s="1"/>
  <c r="G149"/>
  <c r="G148" s="1"/>
  <c r="G157"/>
  <c r="G156" s="1"/>
  <c r="G155" s="1"/>
  <c r="G154" s="1"/>
  <c r="G153" s="1"/>
  <c r="G163"/>
  <c r="G162" s="1"/>
  <c r="G170"/>
  <c r="G169" s="1"/>
  <c r="G168" s="1"/>
  <c r="G167" s="1"/>
  <c r="G166" s="1"/>
  <c r="G165" s="1"/>
  <c r="G200"/>
  <c r="G220"/>
  <c r="G222"/>
  <c r="G224"/>
  <c r="G226"/>
  <c r="G237"/>
  <c r="G239"/>
  <c r="G241"/>
  <c r="G243"/>
  <c r="G251"/>
  <c r="G250" s="1"/>
  <c r="G254"/>
  <c r="G253" s="1"/>
  <c r="G260"/>
  <c r="G262"/>
  <c r="G274"/>
  <c r="G273" s="1"/>
  <c r="G272" s="1"/>
  <c r="G271" s="1"/>
  <c r="G288"/>
  <c r="G287" s="1"/>
  <c r="G286" s="1"/>
  <c r="G285" s="1"/>
  <c r="G284" s="1"/>
  <c r="G283" s="1"/>
  <c r="G295"/>
  <c r="G294" s="1"/>
  <c r="G293" s="1"/>
  <c r="F204" i="5" l="1"/>
  <c r="F203" s="1"/>
  <c r="F39"/>
  <c r="G147" i="4"/>
  <c r="G146" s="1"/>
  <c r="G145" s="1"/>
  <c r="G144" s="1"/>
  <c r="G143" s="1"/>
  <c r="H17"/>
  <c r="H16" s="1"/>
  <c r="H15" s="1"/>
  <c r="H14" s="1"/>
  <c r="H13" s="1"/>
  <c r="G17"/>
  <c r="G16" s="1"/>
  <c r="G15" s="1"/>
  <c r="G14" s="1"/>
  <c r="G13" s="1"/>
  <c r="H147"/>
  <c r="H146" s="1"/>
  <c r="H145" s="1"/>
  <c r="H144" s="1"/>
  <c r="H143" s="1"/>
  <c r="D168" i="6"/>
  <c r="D165" s="1"/>
  <c r="D164"/>
  <c r="D111"/>
  <c r="D79"/>
  <c r="D78" s="1"/>
  <c r="D77" s="1"/>
  <c r="D24"/>
  <c r="F68" i="5"/>
  <c r="F63" s="1"/>
  <c r="F62" s="1"/>
  <c r="F56" s="1"/>
  <c r="F181"/>
  <c r="G236" i="4"/>
  <c r="G235" s="1"/>
  <c r="G234" s="1"/>
  <c r="H236"/>
  <c r="G197"/>
  <c r="G196" s="1"/>
  <c r="G195" s="1"/>
  <c r="G194" s="1"/>
  <c r="G193" s="1"/>
  <c r="H197"/>
  <c r="H196" s="1"/>
  <c r="H195" s="1"/>
  <c r="H194" s="1"/>
  <c r="H193" s="1"/>
  <c r="G86"/>
  <c r="G85" s="1"/>
  <c r="H86"/>
  <c r="H85" s="1"/>
  <c r="G265"/>
  <c r="G264" s="1"/>
  <c r="H265"/>
  <c r="H264" s="1"/>
  <c r="H235"/>
  <c r="H234" s="1"/>
  <c r="D134" i="6"/>
  <c r="D147"/>
  <c r="F164" i="5"/>
  <c r="F163" s="1"/>
  <c r="F162" s="1"/>
  <c r="F161" s="1"/>
  <c r="D131" i="6"/>
  <c r="D130"/>
  <c r="D88"/>
  <c r="D87" s="1"/>
  <c r="D86" s="1"/>
  <c r="D104"/>
  <c r="F127" i="5"/>
  <c r="D37" i="6"/>
  <c r="D15"/>
  <c r="D142"/>
  <c r="D49"/>
  <c r="D156"/>
  <c r="D155" s="1"/>
  <c r="F249" i="5"/>
  <c r="F243" s="1"/>
  <c r="F117"/>
  <c r="F224"/>
  <c r="F223" s="1"/>
  <c r="F222" s="1"/>
  <c r="F221" s="1"/>
  <c r="F52"/>
  <c r="F51" s="1"/>
  <c r="F236"/>
  <c r="F235" s="1"/>
  <c r="F234" s="1"/>
  <c r="F257"/>
  <c r="F256" s="1"/>
  <c r="F255" s="1"/>
  <c r="F254" s="1"/>
  <c r="G161" i="4"/>
  <c r="G160" s="1"/>
  <c r="G152" s="1"/>
  <c r="G259"/>
  <c r="G258" s="1"/>
  <c r="H75"/>
  <c r="G75"/>
  <c r="G113"/>
  <c r="G112" s="1"/>
  <c r="G111" s="1"/>
  <c r="G110" s="1"/>
  <c r="H249"/>
  <c r="H248" s="1"/>
  <c r="G292"/>
  <c r="G291" s="1"/>
  <c r="G290" s="1"/>
  <c r="H259"/>
  <c r="H258" s="1"/>
  <c r="H257" s="1"/>
  <c r="H256" s="1"/>
  <c r="H125"/>
  <c r="H124" s="1"/>
  <c r="H123" s="1"/>
  <c r="H122" s="1"/>
  <c r="G249"/>
  <c r="G248" s="1"/>
  <c r="H161"/>
  <c r="H160" s="1"/>
  <c r="H152" s="1"/>
  <c r="G125"/>
  <c r="G124" s="1"/>
  <c r="G123" s="1"/>
  <c r="G122" s="1"/>
  <c r="G51"/>
  <c r="G50" s="1"/>
  <c r="G219"/>
  <c r="G218" s="1"/>
  <c r="G217" s="1"/>
  <c r="G216" s="1"/>
  <c r="H113"/>
  <c r="H112" s="1"/>
  <c r="H111" s="1"/>
  <c r="H110" s="1"/>
  <c r="G135"/>
  <c r="G134" s="1"/>
  <c r="G133" s="1"/>
  <c r="G132" s="1"/>
  <c r="H51"/>
  <c r="H50" s="1"/>
  <c r="H49" s="1"/>
  <c r="H43" s="1"/>
  <c r="H135"/>
  <c r="H134" s="1"/>
  <c r="H133" s="1"/>
  <c r="H132" s="1"/>
  <c r="H219"/>
  <c r="H218" s="1"/>
  <c r="H217" s="1"/>
  <c r="H216" s="1"/>
  <c r="H292"/>
  <c r="H291" s="1"/>
  <c r="H290" s="1"/>
  <c r="F194" i="5"/>
  <c r="F193" s="1"/>
  <c r="D141" i="6" l="1"/>
  <c r="D140" s="1"/>
  <c r="F116" i="5"/>
  <c r="F115" s="1"/>
  <c r="F114" s="1"/>
  <c r="F100" s="1"/>
  <c r="F202"/>
  <c r="F201" s="1"/>
  <c r="H74" i="4"/>
  <c r="H73" s="1"/>
  <c r="H72" s="1"/>
  <c r="H71" s="1"/>
  <c r="G74"/>
  <c r="G73" s="1"/>
  <c r="G72" s="1"/>
  <c r="G71" s="1"/>
  <c r="G257"/>
  <c r="G256" s="1"/>
  <c r="F180" i="5"/>
  <c r="F179" s="1"/>
  <c r="F178" s="1"/>
  <c r="F160" s="1"/>
  <c r="D14" i="6"/>
  <c r="D13" s="1"/>
  <c r="D178" s="1"/>
  <c r="G233" i="4"/>
  <c r="H233"/>
  <c r="H215" s="1"/>
  <c r="H22"/>
  <c r="G49"/>
  <c r="G43" s="1"/>
  <c r="F233" i="5"/>
  <c r="D103" i="6"/>
  <c r="D102" s="1"/>
  <c r="H151" i="4" l="1"/>
  <c r="G215"/>
  <c r="G151" s="1"/>
  <c r="G22"/>
  <c r="G21" s="1"/>
  <c r="H21"/>
  <c r="F12" i="5"/>
  <c r="F280" s="1"/>
  <c r="G300" i="4" l="1"/>
  <c r="H300"/>
</calcChain>
</file>

<file path=xl/sharedStrings.xml><?xml version="1.0" encoding="utf-8"?>
<sst xmlns="http://schemas.openxmlformats.org/spreadsheetml/2006/main" count="2618" uniqueCount="330">
  <si>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</si>
  <si>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</si>
  <si>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</si>
  <si>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</si>
  <si>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</si>
  <si>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</si>
  <si>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</si>
  <si>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</si>
  <si>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</si>
  <si>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</si>
  <si>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</si>
  <si>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</si>
  <si>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</si>
  <si>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</si>
  <si>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</si>
  <si>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</si>
  <si>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</si>
  <si>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</si>
  <si>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</si>
  <si>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</si>
  <si>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</si>
  <si>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</si>
  <si>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</si>
  <si>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</si>
  <si>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</si>
  <si>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</si>
  <si>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</si>
  <si>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</si>
  <si>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</si>
  <si>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</si>
  <si>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</si>
  <si>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</si>
  <si>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</si>
  <si>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</si>
  <si>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</si>
  <si>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</si>
  <si>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</si>
  <si>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</si>
  <si>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</si>
  <si>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</si>
  <si>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</si>
  <si>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</si>
  <si>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</si>
  <si>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</si>
  <si>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</si>
  <si>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</si>
  <si>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</si>
  <si>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</si>
  <si>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</si>
  <si>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</si>
  <si>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</si>
  <si>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</si>
  <si>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</si>
  <si>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</si>
  <si>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</si>
  <si>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</si>
  <si>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</si>
  <si>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</si>
  <si>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</si>
  <si>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</si>
  <si>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</si>
  <si>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</si>
  <si>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</si>
  <si>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</si>
  <si>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</si>
  <si>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</si>
  <si>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</si>
  <si>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</si>
  <si>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</si>
  <si>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</si>
  <si>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</si>
  <si>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</si>
  <si>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</si>
  <si>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</si>
  <si>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</si>
  <si>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</si>
  <si>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</si>
  <si>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</si>
  <si>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</si>
  <si>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</si>
  <si>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</si>
  <si>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</si>
  <si>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</si>
  <si>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</si>
  <si>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</si>
  <si>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</si>
  <si>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</si>
  <si>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</si>
  <si>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</si>
  <si>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</si>
  <si>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</si>
  <si>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</si>
  <si>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</si>
  <si>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</si>
  <si>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</si>
  <si>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</si>
  <si>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</si>
  <si>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</si>
  <si>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</si>
  <si>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</si>
  <si>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</si>
  <si>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</si>
  <si>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</si>
  <si>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</si>
  <si>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</si>
  <si>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</si>
  <si>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</si>
  <si>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</si>
  <si>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</si>
  <si>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07 3 01 00000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</si>
  <si>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</si>
  <si>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</si>
  <si>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</si>
  <si>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</si>
  <si>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</si>
  <si>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</si>
  <si>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</si>
  <si>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</si>
  <si>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</si>
  <si>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</si>
  <si>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</si>
  <si>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</si>
  <si>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</si>
  <si>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</si>
  <si>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</si>
  <si>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</si>
  <si>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</si>
  <si>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</si>
  <si>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</si>
  <si>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</si>
  <si>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</si>
  <si>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</si>
  <si>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</si>
  <si>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</si>
  <si>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</si>
  <si>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</si>
  <si>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</si>
  <si>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</si>
  <si>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</si>
  <si>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</si>
  <si>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</si>
  <si>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</si>
  <si>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</si>
  <si>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</si>
  <si>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</si>
  <si>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</si>
  <si>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</si>
  <si>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</si>
  <si>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</si>
  <si>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</si>
  <si>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</si>
  <si>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</si>
  <si>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</si>
  <si>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</si>
  <si>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</si>
  <si>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</si>
  <si>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</si>
  <si>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</si>
  <si>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</si>
  <si>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</si>
  <si>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</si>
  <si>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</si>
  <si>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</si>
  <si>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</si>
  <si>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</si>
  <si>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</si>
  <si>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</si>
  <si>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</si>
  <si>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</si>
  <si>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</si>
  <si>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</si>
  <si>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</si>
  <si>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</si>
  <si>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</si>
  <si>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</si>
  <si>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</si>
  <si>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</si>
  <si>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</si>
  <si>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</si>
  <si>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</si>
  <si>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</si>
  <si>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</si>
  <si>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</si>
  <si>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</si>
  <si>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</si>
  <si>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</si>
  <si>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</si>
  <si>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</si>
  <si>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</si>
  <si>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</si>
  <si>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</si>
  <si>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</si>
  <si>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</si>
  <si>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</si>
  <si>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</si>
  <si>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</si>
  <si>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</si>
  <si>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</si>
  <si>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</si>
  <si>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</si>
  <si>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07 3 01 70000</t>
  </si>
  <si>
    <t>Код ЦСР</t>
  </si>
  <si>
    <t>Расходы на обеспечение функций органов местного самоуправления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</si>
  <si>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</si>
  <si>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</si>
  <si>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</si>
  <si>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</si>
  <si>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</si>
  <si>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</si>
  <si>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</si>
  <si>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90 0 00 00000</t>
  </si>
  <si>
    <t>Непрограммные расходы</t>
  </si>
  <si>
    <t>ИТОГО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</si>
  <si>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</si>
  <si>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</si>
  <si>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</si>
  <si>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</si>
  <si>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</si>
  <si>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</si>
  <si>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</si>
  <si>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</si>
  <si>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</si>
  <si>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</si>
  <si>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</si>
  <si>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</si>
  <si>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</si>
  <si>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сумма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</si>
  <si>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</si>
  <si>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>07 1 02 51200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</si>
  <si>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</si>
  <si>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</si>
  <si>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Общеэкономические вопросы</t>
  </si>
  <si>
    <t>08 1 04 43040</t>
  </si>
  <si>
    <t>06 1 01 W1190</t>
  </si>
  <si>
    <t>04 0 00 00000</t>
  </si>
  <si>
    <t>Подпрограмма муниципальной программы "Пожарная безопасность муниципального образования"</t>
  </si>
  <si>
    <t>04 2 00 00000</t>
  </si>
  <si>
    <t>Основное мероприятие "Обеспечение первичных мер пожарной безопасности"</t>
  </si>
  <si>
    <t>04 2 01 00000</t>
  </si>
  <si>
    <t>04 2 01 41340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</si>
  <si>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</si>
  <si>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</si>
  <si>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</si>
  <si>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01 1 02 42180</t>
  </si>
  <si>
    <t>Условно утвержденные расходы</t>
  </si>
  <si>
    <t>Дотации на выравнивание бюджетной обеспеченности поселений из бюджета муниципального района</t>
  </si>
  <si>
    <t>Субсидии на обеспечение пожарной безопасности в органах исполнительной власти области и муниципальных образованиях</t>
  </si>
  <si>
    <t>Субсидии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</si>
  <si>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</si>
  <si>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</si>
  <si>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</si>
  <si>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</si>
  <si>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2022 год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</si>
  <si>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</si>
  <si>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</si>
  <si>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</si>
  <si>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</si>
  <si>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</si>
  <si>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Подпрограмма муниципальной программы «Профилактика правонарушений и асоциального поведения граждан»</t>
  </si>
  <si>
    <t>04 1 00 00000</t>
  </si>
  <si>
    <t>Основное мероприятие «Профилактика правонарушений и асоциального поведения граждан»</t>
  </si>
  <si>
    <t>04 1 01 00000</t>
  </si>
  <si>
    <t>Расходы на развитие и совершенствование института добровольных народных дружин</t>
  </si>
  <si>
    <t>04 1 01 41350</t>
  </si>
  <si>
    <t>Сельское хозяйство и рыболовство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</si>
  <si>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</si>
  <si>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</si>
  <si>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</si>
  <si>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</si>
  <si>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Субсидии на ликвидацию очагов сорного растения борщевик Сосновского</t>
  </si>
  <si>
    <t>03 3 01 41570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</si>
  <si>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</si>
  <si>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</si>
  <si>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</si>
  <si>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</si>
  <si>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</si>
  <si>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</si>
  <si>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</si>
  <si>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</si>
  <si>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</si>
  <si>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02 1 02 L2990</t>
  </si>
  <si>
    <t>Субсидии на поддержку муниципальных программ формирования современной городской среды</t>
  </si>
  <si>
    <t>Мероприятия по организации питания в муниципальных общеобразовательных учреждениях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</si>
  <si>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</si>
  <si>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</si>
  <si>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</si>
  <si>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</si>
  <si>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</si>
  <si>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</si>
  <si>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>Основное мероприятие «Повышение безопасности дорожного движения»</t>
  </si>
  <si>
    <t>06 1 02 00000</t>
  </si>
  <si>
    <t>Мероприятия, направленные на повышение безопасности дорожного движения</t>
  </si>
  <si>
    <t>06 1 02 24200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</si>
  <si>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</si>
  <si>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</si>
  <si>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03 1 01 41600</t>
  </si>
  <si>
    <t>Другие вопросы в области образования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</si>
  <si>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</si>
  <si>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>Расходы по перевозке учащихся  на внеклассные мероприятия и итоговую аттестацию</t>
  </si>
  <si>
    <t>01 1 02 20100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</si>
  <si>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</si>
  <si>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</si>
  <si>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</si>
  <si>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</si>
  <si>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</si>
  <si>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</si>
  <si>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</si>
  <si>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</si>
  <si>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</si>
  <si>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</si>
  <si>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 xml:space="preserve">Обслуживание муниципального долга  </t>
  </si>
  <si>
    <t>07 3 01 27200</t>
  </si>
  <si>
    <t>Обслуживание государственного (муниципального) долга</t>
  </si>
  <si>
    <t>700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</si>
  <si>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</si>
  <si>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05 1 01 41750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</si>
  <si>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</si>
  <si>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"Пустошкинский район" на 2021 год </t>
  </si>
  <si>
    <t>и на плановый период 2022 и 2023 годов"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</si>
  <si>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</si>
  <si>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2023 год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</si>
  <si>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</si>
  <si>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«Обеспечение безопасности и профилактика правонарушений"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</si>
  <si>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 xml:space="preserve">оциальной поддержке населения  Пустошкинского района» </t>
    </r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</si>
  <si>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плановый период 2022 и 2023 годов</t>
  </si>
  <si>
    <t>Ведомственная структура расходов бюджета муниципального образования "Пустошкинский район" на на плановый период 2022 и 2023 годов</t>
  </si>
  <si>
    <t>Непрограммные виды деятельности органов местного самоуправления Пустошкинского района</t>
  </si>
  <si>
    <t>Приложение № 6.1</t>
  </si>
  <si>
    <t>Приложение № 7.1</t>
  </si>
  <si>
    <t>Приложение № 8.1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</si>
</sst>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1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2" xfId="0" applyFont="1" applyFill="1" applyBorder="1" applyAlignment="1">
      <alignment horizontal="justify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164" fontId="2" fillId="0" borderId="12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4" xfId="0" applyFont="1" applyBorder="1" applyAlignment="1"/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30" fillId="0" borderId="6" xfId="0" applyNumberFormat="1" applyFont="1" applyBorder="1" applyAlignment="1">
      <alignment horizontal="center" vertical="top" wrapText="1"/>
    </xf>
    <xf numFmtId="49" fontId="31" fillId="0" borderId="6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justify" wrapText="1"/>
    </xf>
    <xf numFmtId="49" fontId="9" fillId="0" borderId="6" xfId="0" applyNumberFormat="1" applyFont="1" applyBorder="1" applyAlignment="1">
      <alignment horizontal="center" vertical="top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0" fontId="1" fillId="0" borderId="14" xfId="0" applyFont="1" applyBorder="1" applyAlignment="1">
      <alignment horizontal="center"/>
    </xf>
    <xf numFmtId="49" fontId="8" fillId="3" borderId="4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32" fillId="0" borderId="0" xfId="0" applyFont="1"/>
    <xf numFmtId="0" fontId="17" fillId="8" borderId="4" xfId="0" applyFont="1" applyFill="1" applyBorder="1" applyAlignment="1">
      <alignment horizontal="justify" vertical="top" wrapText="1"/>
    </xf>
    <xf numFmtId="49" fontId="6" fillId="8" borderId="4" xfId="0" applyNumberFormat="1" applyFont="1" applyFill="1" applyBorder="1" applyAlignment="1">
      <alignment horizontal="center" vertical="top" wrapText="1"/>
    </xf>
    <xf numFmtId="49" fontId="17" fillId="8" borderId="4" xfId="0" applyNumberFormat="1" applyFont="1" applyFill="1" applyBorder="1" applyAlignment="1">
      <alignment horizontal="center" vertical="top"/>
    </xf>
    <xf numFmtId="164" fontId="6" fillId="8" borderId="4" xfId="0" applyNumberFormat="1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0" fontId="17" fillId="4" borderId="4" xfId="0" applyFont="1" applyFill="1" applyBorder="1" applyAlignment="1">
      <alignment horizontal="justify" vertical="top" wrapText="1"/>
    </xf>
    <xf numFmtId="164" fontId="6" fillId="4" borderId="4" xfId="0" applyNumberFormat="1" applyFont="1" applyFill="1" applyBorder="1" applyAlignment="1">
      <alignment horizontal="center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7" fillId="0" borderId="6" xfId="0" applyFont="1" applyBorder="1" applyAlignment="1">
      <alignment horizontal="justify" vertical="top" wrapText="1"/>
    </xf>
    <xf numFmtId="0" fontId="17" fillId="5" borderId="6" xfId="1" applyFont="1" applyFill="1" applyBorder="1" applyAlignment="1">
      <alignment horizontal="justify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top" wrapText="1"/>
    </xf>
    <xf numFmtId="0" fontId="2" fillId="7" borderId="19" xfId="0" applyFont="1" applyFill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1" fillId="0" borderId="14" xfId="0" applyFont="1" applyBorder="1" applyAlignment="1">
      <alignment horizontal="right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1"/>
  <sheetViews>
    <sheetView zoomScaleNormal="100" zoomScaleSheetLayoutView="100" workbookViewId="0">
      <selection activeCell="A2" sqref="A2:H2"/>
    </sheetView>
  </sheetViews>
  <sheetFormatPr defaultRowHeight="12.75"/>
  <cols>
    <col min="1" max="1" width="64.85546875" style="34" customWidth="1"/>
    <col min="2" max="2" width="5.42578125" style="3" customWidth="1"/>
    <col min="3" max="4" width="5.7109375" style="35" customWidth="1"/>
    <col min="5" max="5" width="14.28515625" style="3" customWidth="1"/>
    <col min="6" max="6" width="6" style="35" customWidth="1"/>
    <col min="7" max="7" width="11.140625" style="36" customWidth="1"/>
    <col min="8" max="8" width="10.5703125" customWidth="1"/>
  </cols>
  <sheetData>
    <row r="1" spans="1:8" ht="15.75">
      <c r="A1" s="202" t="s">
        <v>327</v>
      </c>
      <c r="B1" s="202"/>
      <c r="C1" s="202"/>
      <c r="D1" s="202"/>
      <c r="E1" s="202"/>
      <c r="F1" s="202"/>
      <c r="G1" s="202"/>
      <c r="H1" s="202"/>
    </row>
    <row r="2" spans="1:8" ht="15.75">
      <c r="A2" s="202" t="s">
        <v>0</v>
      </c>
      <c r="B2" s="202"/>
      <c r="C2" s="202"/>
      <c r="D2" s="202"/>
      <c r="E2" s="202"/>
      <c r="F2" s="202"/>
      <c r="G2" s="202"/>
      <c r="H2" s="202"/>
    </row>
    <row r="3" spans="1:8" ht="15.75">
      <c r="A3" s="202" t="s">
        <v>1</v>
      </c>
      <c r="B3" s="202"/>
      <c r="C3" s="202"/>
      <c r="D3" s="202"/>
      <c r="E3" s="202"/>
      <c r="F3" s="202"/>
      <c r="G3" s="202"/>
      <c r="H3" s="202"/>
    </row>
    <row r="4" spans="1:8" ht="15.75">
      <c r="A4" s="202" t="s">
        <v>317</v>
      </c>
      <c r="B4" s="202"/>
      <c r="C4" s="202"/>
      <c r="D4" s="202"/>
      <c r="E4" s="202"/>
      <c r="F4" s="202"/>
      <c r="G4" s="202"/>
      <c r="H4" s="202"/>
    </row>
    <row r="5" spans="1:8" ht="15.75">
      <c r="A5" s="202" t="s">
        <v>318</v>
      </c>
      <c r="B5" s="202"/>
      <c r="C5" s="202"/>
      <c r="D5" s="202"/>
      <c r="E5" s="202"/>
      <c r="F5" s="202"/>
      <c r="G5" s="202"/>
      <c r="H5" s="202"/>
    </row>
    <row r="6" spans="1:8" ht="15.75">
      <c r="A6" s="202" t="s">
        <v>240</v>
      </c>
      <c r="B6" s="202"/>
      <c r="C6" s="202"/>
      <c r="D6" s="202"/>
      <c r="E6" s="202"/>
      <c r="F6" s="202"/>
      <c r="G6" s="202"/>
      <c r="H6" s="202"/>
    </row>
    <row r="7" spans="1:8" ht="15.75">
      <c r="A7" s="202"/>
      <c r="B7" s="202"/>
      <c r="C7" s="202"/>
      <c r="D7" s="202"/>
      <c r="E7" s="202"/>
      <c r="F7" s="202"/>
      <c r="G7" s="202"/>
      <c r="H7" s="202"/>
    </row>
    <row r="8" spans="1:8" ht="15.75">
      <c r="A8" s="160"/>
      <c r="B8" s="160"/>
      <c r="C8" s="160"/>
      <c r="D8" s="160"/>
      <c r="E8" s="177"/>
      <c r="F8" s="160"/>
      <c r="G8" s="160"/>
    </row>
    <row r="9" spans="1:8" ht="42" customHeight="1">
      <c r="A9" s="206" t="s">
        <v>325</v>
      </c>
      <c r="B9" s="206"/>
      <c r="C9" s="206"/>
      <c r="D9" s="206"/>
      <c r="E9" s="206"/>
      <c r="F9" s="206"/>
      <c r="G9" s="206"/>
      <c r="H9" s="206"/>
    </row>
    <row r="10" spans="1:8" ht="19.5" thickBot="1">
      <c r="A10" s="2"/>
      <c r="C10" s="4"/>
      <c r="D10" s="4"/>
      <c r="E10" s="180"/>
      <c r="F10" s="4"/>
      <c r="G10" s="209" t="s">
        <v>2</v>
      </c>
      <c r="H10" s="209"/>
    </row>
    <row r="11" spans="1:8" ht="14.25" customHeight="1" thickTop="1" thickBot="1">
      <c r="A11" s="203" t="s">
        <v>3</v>
      </c>
      <c r="B11" s="205" t="s">
        <v>4</v>
      </c>
      <c r="C11" s="205"/>
      <c r="D11" s="205"/>
      <c r="E11" s="205"/>
      <c r="F11" s="205"/>
      <c r="G11" s="207" t="s">
        <v>226</v>
      </c>
      <c r="H11" s="208"/>
    </row>
    <row r="12" spans="1:8" ht="86.25" thickBot="1">
      <c r="A12" s="204"/>
      <c r="B12" s="5" t="s">
        <v>5</v>
      </c>
      <c r="C12" s="5" t="s">
        <v>6</v>
      </c>
      <c r="D12" s="5" t="s">
        <v>7</v>
      </c>
      <c r="E12" s="5" t="s">
        <v>8</v>
      </c>
      <c r="F12" s="5" t="s">
        <v>9</v>
      </c>
      <c r="G12" s="159" t="s">
        <v>252</v>
      </c>
      <c r="H12" s="159" t="s">
        <v>320</v>
      </c>
    </row>
    <row r="13" spans="1:8" ht="17.25" thickTop="1" thickBot="1">
      <c r="A13" s="101" t="s">
        <v>10</v>
      </c>
      <c r="B13" s="6" t="s">
        <v>11</v>
      </c>
      <c r="C13" s="6"/>
      <c r="D13" s="6"/>
      <c r="E13" s="6"/>
      <c r="F13" s="6"/>
      <c r="G13" s="102">
        <f>SUM(G14)</f>
        <v>474.7</v>
      </c>
      <c r="H13" s="102">
        <f>SUM(H14)</f>
        <v>449.6</v>
      </c>
    </row>
    <row r="14" spans="1:8" ht="15.75" thickTop="1">
      <c r="A14" s="103" t="s">
        <v>12</v>
      </c>
      <c r="B14" s="51"/>
      <c r="C14" s="62" t="s">
        <v>13</v>
      </c>
      <c r="D14" s="7"/>
      <c r="E14" s="7"/>
      <c r="F14" s="7"/>
      <c r="G14" s="104">
        <f t="shared" ref="G14:H18" si="0">SUM(G15)</f>
        <v>474.7</v>
      </c>
      <c r="H14" s="104">
        <f t="shared" si="0"/>
        <v>449.6</v>
      </c>
    </row>
    <row r="15" spans="1:8" ht="45">
      <c r="A15" s="105" t="s">
        <v>14</v>
      </c>
      <c r="B15" s="51"/>
      <c r="C15" s="8" t="s">
        <v>13</v>
      </c>
      <c r="D15" s="8" t="s">
        <v>15</v>
      </c>
      <c r="E15" s="8"/>
      <c r="F15" s="8"/>
      <c r="G15" s="106">
        <f t="shared" ref="G15:H17" si="1">SUM(G16)</f>
        <v>474.7</v>
      </c>
      <c r="H15" s="106">
        <f t="shared" si="1"/>
        <v>449.6</v>
      </c>
    </row>
    <row r="16" spans="1:8" ht="15">
      <c r="A16" s="100" t="s">
        <v>211</v>
      </c>
      <c r="B16" s="51"/>
      <c r="C16" s="66" t="s">
        <v>13</v>
      </c>
      <c r="D16" s="66" t="s">
        <v>15</v>
      </c>
      <c r="E16" s="78" t="s">
        <v>210</v>
      </c>
      <c r="F16" s="14"/>
      <c r="G16" s="126">
        <f t="shared" si="1"/>
        <v>474.7</v>
      </c>
      <c r="H16" s="126">
        <f t="shared" si="1"/>
        <v>449.6</v>
      </c>
    </row>
    <row r="17" spans="1:8" ht="30">
      <c r="A17" s="100" t="s">
        <v>326</v>
      </c>
      <c r="B17" s="51"/>
      <c r="C17" s="66" t="s">
        <v>13</v>
      </c>
      <c r="D17" s="66" t="s">
        <v>15</v>
      </c>
      <c r="E17" s="78" t="s">
        <v>90</v>
      </c>
      <c r="F17" s="14"/>
      <c r="G17" s="126">
        <f t="shared" si="1"/>
        <v>474.7</v>
      </c>
      <c r="H17" s="126">
        <f t="shared" si="1"/>
        <v>449.6</v>
      </c>
    </row>
    <row r="18" spans="1:8" ht="15">
      <c r="A18" s="107" t="s">
        <v>84</v>
      </c>
      <c r="B18" s="51"/>
      <c r="C18" s="9" t="s">
        <v>13</v>
      </c>
      <c r="D18" s="9" t="s">
        <v>15</v>
      </c>
      <c r="E18" s="15" t="s">
        <v>205</v>
      </c>
      <c r="F18" s="9"/>
      <c r="G18" s="106">
        <f t="shared" si="0"/>
        <v>474.7</v>
      </c>
      <c r="H18" s="106">
        <f t="shared" si="0"/>
        <v>449.6</v>
      </c>
    </row>
    <row r="19" spans="1:8" ht="15">
      <c r="A19" s="107" t="s">
        <v>83</v>
      </c>
      <c r="B19" s="51"/>
      <c r="C19" s="10" t="s">
        <v>13</v>
      </c>
      <c r="D19" s="10" t="s">
        <v>15</v>
      </c>
      <c r="E19" s="15" t="s">
        <v>206</v>
      </c>
      <c r="F19" s="9"/>
      <c r="G19" s="106">
        <f>SUM(G20:G20)</f>
        <v>474.7</v>
      </c>
      <c r="H19" s="106">
        <f>SUM(H20:H20)</f>
        <v>449.6</v>
      </c>
    </row>
    <row r="20" spans="1:8" ht="60.75" thickBot="1">
      <c r="A20" s="94" t="s">
        <v>71</v>
      </c>
      <c r="B20" s="51"/>
      <c r="C20" s="10" t="s">
        <v>13</v>
      </c>
      <c r="D20" s="10" t="s">
        <v>15</v>
      </c>
      <c r="E20" s="13" t="s">
        <v>205</v>
      </c>
      <c r="F20" s="10" t="s">
        <v>73</v>
      </c>
      <c r="G20" s="97">
        <v>474.7</v>
      </c>
      <c r="H20" s="97">
        <v>449.6</v>
      </c>
    </row>
    <row r="21" spans="1:8" ht="17.25" thickTop="1" thickBot="1">
      <c r="A21" s="101" t="s">
        <v>35</v>
      </c>
      <c r="B21" s="6" t="s">
        <v>36</v>
      </c>
      <c r="C21" s="22"/>
      <c r="D21" s="22"/>
      <c r="E21" s="23"/>
      <c r="F21" s="23"/>
      <c r="G21" s="111">
        <f>SUM(G22,G64,G71,G85,G97,G110,G122,G132)</f>
        <v>49122.1</v>
      </c>
      <c r="H21" s="111">
        <f>SUM(H22,H64,H71,H85,H97,H110,H122,H132)</f>
        <v>48425.599999999999</v>
      </c>
    </row>
    <row r="22" spans="1:8" ht="15.75" thickTop="1">
      <c r="A22" s="103" t="s">
        <v>12</v>
      </c>
      <c r="B22" s="54"/>
      <c r="C22" s="62" t="s">
        <v>13</v>
      </c>
      <c r="D22" s="7"/>
      <c r="E22" s="7"/>
      <c r="F22" s="7"/>
      <c r="G22" s="112">
        <f>SUM(G23,G29,G37,G43)</f>
        <v>15720.300000000001</v>
      </c>
      <c r="H22" s="112">
        <f>SUM(H23,H29,H37,H43)</f>
        <v>15003.3</v>
      </c>
    </row>
    <row r="23" spans="1:8" ht="30">
      <c r="A23" s="95" t="s">
        <v>37</v>
      </c>
      <c r="B23" s="161"/>
      <c r="C23" s="18" t="s">
        <v>13</v>
      </c>
      <c r="D23" s="18" t="s">
        <v>25</v>
      </c>
      <c r="E23" s="15"/>
      <c r="F23" s="15"/>
      <c r="G23" s="106">
        <f t="shared" ref="G23:H25" si="2">SUM(G24)</f>
        <v>1407</v>
      </c>
      <c r="H23" s="106">
        <f t="shared" si="2"/>
        <v>1407</v>
      </c>
    </row>
    <row r="24" spans="1:8" ht="15">
      <c r="A24" s="100" t="s">
        <v>211</v>
      </c>
      <c r="B24" s="183"/>
      <c r="C24" s="66" t="s">
        <v>13</v>
      </c>
      <c r="D24" s="66" t="s">
        <v>25</v>
      </c>
      <c r="E24" s="78" t="s">
        <v>210</v>
      </c>
      <c r="F24" s="14"/>
      <c r="G24" s="126">
        <f t="shared" si="2"/>
        <v>1407</v>
      </c>
      <c r="H24" s="126">
        <f t="shared" si="2"/>
        <v>1407</v>
      </c>
    </row>
    <row r="25" spans="1:8" ht="30">
      <c r="A25" s="100" t="s">
        <v>326</v>
      </c>
      <c r="B25" s="183"/>
      <c r="C25" s="66" t="s">
        <v>13</v>
      </c>
      <c r="D25" s="66" t="s">
        <v>25</v>
      </c>
      <c r="E25" s="78" t="s">
        <v>90</v>
      </c>
      <c r="F25" s="14"/>
      <c r="G25" s="126">
        <f t="shared" si="2"/>
        <v>1407</v>
      </c>
      <c r="H25" s="126">
        <f t="shared" si="2"/>
        <v>1407</v>
      </c>
    </row>
    <row r="26" spans="1:8" ht="15">
      <c r="A26" s="107" t="s">
        <v>82</v>
      </c>
      <c r="B26" s="161"/>
      <c r="C26" s="15" t="s">
        <v>13</v>
      </c>
      <c r="D26" s="15" t="s">
        <v>25</v>
      </c>
      <c r="E26" s="15" t="s">
        <v>203</v>
      </c>
      <c r="F26" s="15"/>
      <c r="G26" s="106">
        <f t="shared" ref="G26:H27" si="3">SUM(G27)</f>
        <v>1407</v>
      </c>
      <c r="H26" s="106">
        <f t="shared" si="3"/>
        <v>1407</v>
      </c>
    </row>
    <row r="27" spans="1:8" ht="15">
      <c r="A27" s="107" t="s">
        <v>83</v>
      </c>
      <c r="B27" s="161"/>
      <c r="C27" s="15" t="s">
        <v>13</v>
      </c>
      <c r="D27" s="15" t="s">
        <v>25</v>
      </c>
      <c r="E27" s="15" t="s">
        <v>204</v>
      </c>
      <c r="F27" s="15"/>
      <c r="G27" s="106">
        <f t="shared" si="3"/>
        <v>1407</v>
      </c>
      <c r="H27" s="106">
        <f t="shared" si="3"/>
        <v>1407</v>
      </c>
    </row>
    <row r="28" spans="1:8" ht="60">
      <c r="A28" s="94" t="s">
        <v>71</v>
      </c>
      <c r="B28" s="161"/>
      <c r="C28" s="10" t="s">
        <v>13</v>
      </c>
      <c r="D28" s="10" t="s">
        <v>25</v>
      </c>
      <c r="E28" s="13" t="s">
        <v>204</v>
      </c>
      <c r="F28" s="10" t="s">
        <v>73</v>
      </c>
      <c r="G28" s="97">
        <v>1407</v>
      </c>
      <c r="H28" s="97">
        <v>1407</v>
      </c>
    </row>
    <row r="29" spans="1:8" ht="45">
      <c r="A29" s="95" t="s">
        <v>38</v>
      </c>
      <c r="B29" s="161"/>
      <c r="C29" s="18" t="s">
        <v>13</v>
      </c>
      <c r="D29" s="18" t="s">
        <v>19</v>
      </c>
      <c r="E29" s="18"/>
      <c r="F29" s="18"/>
      <c r="G29" s="106">
        <f t="shared" ref="G29:H32" si="4">SUM(G30)</f>
        <v>13797.800000000001</v>
      </c>
      <c r="H29" s="106">
        <f t="shared" si="4"/>
        <v>13109.5</v>
      </c>
    </row>
    <row r="30" spans="1:8" ht="75">
      <c r="A30" s="107" t="s">
        <v>283</v>
      </c>
      <c r="B30" s="161"/>
      <c r="C30" s="15" t="s">
        <v>13</v>
      </c>
      <c r="D30" s="15" t="s">
        <v>19</v>
      </c>
      <c r="E30" s="15" t="s">
        <v>93</v>
      </c>
      <c r="F30" s="15"/>
      <c r="G30" s="106">
        <f t="shared" si="4"/>
        <v>13797.800000000001</v>
      </c>
      <c r="H30" s="106">
        <f t="shared" si="4"/>
        <v>13109.5</v>
      </c>
    </row>
    <row r="31" spans="1:8" ht="30">
      <c r="A31" s="107" t="s">
        <v>86</v>
      </c>
      <c r="B31" s="161"/>
      <c r="C31" s="15" t="s">
        <v>13</v>
      </c>
      <c r="D31" s="15" t="s">
        <v>19</v>
      </c>
      <c r="E31" s="15" t="s">
        <v>94</v>
      </c>
      <c r="F31" s="15"/>
      <c r="G31" s="106">
        <f t="shared" si="4"/>
        <v>13797.800000000001</v>
      </c>
      <c r="H31" s="106">
        <f t="shared" si="4"/>
        <v>13109.5</v>
      </c>
    </row>
    <row r="32" spans="1:8" ht="30">
      <c r="A32" s="107" t="s">
        <v>87</v>
      </c>
      <c r="B32" s="161"/>
      <c r="C32" s="15" t="s">
        <v>13</v>
      </c>
      <c r="D32" s="15" t="s">
        <v>19</v>
      </c>
      <c r="E32" s="15" t="s">
        <v>95</v>
      </c>
      <c r="F32" s="15"/>
      <c r="G32" s="106">
        <f t="shared" si="4"/>
        <v>13797.800000000001</v>
      </c>
      <c r="H32" s="106">
        <f t="shared" si="4"/>
        <v>13109.5</v>
      </c>
    </row>
    <row r="33" spans="1:8" ht="15">
      <c r="A33" s="107" t="s">
        <v>83</v>
      </c>
      <c r="B33" s="161"/>
      <c r="C33" s="15" t="s">
        <v>13</v>
      </c>
      <c r="D33" s="15" t="s">
        <v>19</v>
      </c>
      <c r="E33" s="15" t="s">
        <v>85</v>
      </c>
      <c r="F33" s="15"/>
      <c r="G33" s="106">
        <f>SUM(G34:G36)</f>
        <v>13797.800000000001</v>
      </c>
      <c r="H33" s="106">
        <f>SUM(H34:H36)</f>
        <v>13109.5</v>
      </c>
    </row>
    <row r="34" spans="1:8" ht="60">
      <c r="A34" s="94" t="s">
        <v>71</v>
      </c>
      <c r="B34" s="161"/>
      <c r="C34" s="10" t="s">
        <v>13</v>
      </c>
      <c r="D34" s="10" t="s">
        <v>19</v>
      </c>
      <c r="E34" s="10" t="s">
        <v>85</v>
      </c>
      <c r="F34" s="10" t="s">
        <v>73</v>
      </c>
      <c r="G34" s="113">
        <v>11988.1</v>
      </c>
      <c r="H34" s="113">
        <v>11988.1</v>
      </c>
    </row>
    <row r="35" spans="1:8" ht="30">
      <c r="A35" s="94" t="s">
        <v>80</v>
      </c>
      <c r="B35" s="161"/>
      <c r="C35" s="10" t="s">
        <v>13</v>
      </c>
      <c r="D35" s="10" t="s">
        <v>19</v>
      </c>
      <c r="E35" s="10" t="s">
        <v>85</v>
      </c>
      <c r="F35" s="10" t="s">
        <v>74</v>
      </c>
      <c r="G35" s="113">
        <v>1740.7</v>
      </c>
      <c r="H35" s="113">
        <v>1052.4000000000001</v>
      </c>
    </row>
    <row r="36" spans="1:8" ht="30">
      <c r="A36" s="94" t="s">
        <v>72</v>
      </c>
      <c r="B36" s="161"/>
      <c r="C36" s="10" t="s">
        <v>13</v>
      </c>
      <c r="D36" s="10" t="s">
        <v>19</v>
      </c>
      <c r="E36" s="10" t="s">
        <v>85</v>
      </c>
      <c r="F36" s="10" t="s">
        <v>75</v>
      </c>
      <c r="G36" s="113">
        <v>69</v>
      </c>
      <c r="H36" s="113">
        <v>69</v>
      </c>
    </row>
    <row r="37" spans="1:8" ht="15">
      <c r="A37" s="115" t="s">
        <v>230</v>
      </c>
      <c r="B37" s="161"/>
      <c r="C37" s="167" t="s">
        <v>13</v>
      </c>
      <c r="D37" s="167" t="s">
        <v>41</v>
      </c>
      <c r="E37" s="10"/>
      <c r="F37" s="10"/>
      <c r="G37" s="114">
        <f t="shared" ref="G37:H41" si="5">SUM(G38)</f>
        <v>32.5</v>
      </c>
      <c r="H37" s="114">
        <f t="shared" si="5"/>
        <v>1.8</v>
      </c>
    </row>
    <row r="38" spans="1:8" ht="75">
      <c r="A38" s="107" t="s">
        <v>283</v>
      </c>
      <c r="B38" s="161"/>
      <c r="C38" s="29" t="s">
        <v>13</v>
      </c>
      <c r="D38" s="29" t="s">
        <v>41</v>
      </c>
      <c r="E38" s="9" t="s">
        <v>93</v>
      </c>
      <c r="F38" s="10"/>
      <c r="G38" s="114">
        <f t="shared" si="5"/>
        <v>32.5</v>
      </c>
      <c r="H38" s="114">
        <f t="shared" si="5"/>
        <v>1.8</v>
      </c>
    </row>
    <row r="39" spans="1:8" ht="30">
      <c r="A39" s="107" t="s">
        <v>86</v>
      </c>
      <c r="B39" s="161"/>
      <c r="C39" s="29" t="s">
        <v>13</v>
      </c>
      <c r="D39" s="29" t="s">
        <v>41</v>
      </c>
      <c r="E39" s="9" t="s">
        <v>94</v>
      </c>
      <c r="F39" s="10"/>
      <c r="G39" s="114">
        <f t="shared" si="5"/>
        <v>32.5</v>
      </c>
      <c r="H39" s="114">
        <f t="shared" si="5"/>
        <v>1.8</v>
      </c>
    </row>
    <row r="40" spans="1:8" ht="30">
      <c r="A40" s="100" t="s">
        <v>88</v>
      </c>
      <c r="B40" s="161"/>
      <c r="C40" s="29" t="s">
        <v>13</v>
      </c>
      <c r="D40" s="29" t="s">
        <v>41</v>
      </c>
      <c r="E40" s="9" t="s">
        <v>96</v>
      </c>
      <c r="F40" s="10"/>
      <c r="G40" s="114">
        <f t="shared" si="5"/>
        <v>32.5</v>
      </c>
      <c r="H40" s="114">
        <f t="shared" si="5"/>
        <v>1.8</v>
      </c>
    </row>
    <row r="41" spans="1:8" ht="45">
      <c r="A41" s="166" t="s">
        <v>229</v>
      </c>
      <c r="B41" s="161"/>
      <c r="C41" s="29" t="s">
        <v>13</v>
      </c>
      <c r="D41" s="29" t="s">
        <v>41</v>
      </c>
      <c r="E41" s="9" t="s">
        <v>228</v>
      </c>
      <c r="F41" s="10"/>
      <c r="G41" s="114">
        <f t="shared" si="5"/>
        <v>32.5</v>
      </c>
      <c r="H41" s="114">
        <f t="shared" si="5"/>
        <v>1.8</v>
      </c>
    </row>
    <row r="42" spans="1:8" ht="30">
      <c r="A42" s="94" t="s">
        <v>80</v>
      </c>
      <c r="B42" s="161"/>
      <c r="C42" s="24" t="s">
        <v>13</v>
      </c>
      <c r="D42" s="24" t="s">
        <v>41</v>
      </c>
      <c r="E42" s="10" t="s">
        <v>228</v>
      </c>
      <c r="F42" s="10" t="s">
        <v>74</v>
      </c>
      <c r="G42" s="113">
        <v>32.5</v>
      </c>
      <c r="H42" s="113">
        <v>1.8</v>
      </c>
    </row>
    <row r="43" spans="1:8" ht="15">
      <c r="A43" s="95" t="s">
        <v>16</v>
      </c>
      <c r="B43" s="161"/>
      <c r="C43" s="8" t="s">
        <v>13</v>
      </c>
      <c r="D43" s="8" t="s">
        <v>17</v>
      </c>
      <c r="E43" s="18"/>
      <c r="F43" s="18"/>
      <c r="G43" s="114">
        <f>SUM(G44,G49)</f>
        <v>483</v>
      </c>
      <c r="H43" s="114">
        <f>SUM(H44,H49)</f>
        <v>485</v>
      </c>
    </row>
    <row r="44" spans="1:8" ht="45">
      <c r="A44" s="96" t="s">
        <v>285</v>
      </c>
      <c r="B44" s="183"/>
      <c r="C44" s="9" t="s">
        <v>13</v>
      </c>
      <c r="D44" s="9" t="s">
        <v>17</v>
      </c>
      <c r="E44" s="15" t="s">
        <v>234</v>
      </c>
      <c r="F44" s="18"/>
      <c r="G44" s="106">
        <f t="shared" ref="G44:H47" si="6">SUM(G45)</f>
        <v>4</v>
      </c>
      <c r="H44" s="106">
        <f t="shared" si="6"/>
        <v>3</v>
      </c>
    </row>
    <row r="45" spans="1:8" ht="30">
      <c r="A45" s="96" t="s">
        <v>258</v>
      </c>
      <c r="B45" s="183"/>
      <c r="C45" s="9" t="s">
        <v>13</v>
      </c>
      <c r="D45" s="9" t="s">
        <v>17</v>
      </c>
      <c r="E45" s="15" t="s">
        <v>259</v>
      </c>
      <c r="F45" s="18"/>
      <c r="G45" s="106">
        <f t="shared" si="6"/>
        <v>4</v>
      </c>
      <c r="H45" s="106">
        <f t="shared" si="6"/>
        <v>3</v>
      </c>
    </row>
    <row r="46" spans="1:8" ht="30">
      <c r="A46" s="96" t="s">
        <v>260</v>
      </c>
      <c r="B46" s="183"/>
      <c r="C46" s="9" t="s">
        <v>13</v>
      </c>
      <c r="D46" s="9" t="s">
        <v>17</v>
      </c>
      <c r="E46" s="15" t="s">
        <v>261</v>
      </c>
      <c r="F46" s="18"/>
      <c r="G46" s="106">
        <f t="shared" si="6"/>
        <v>4</v>
      </c>
      <c r="H46" s="106">
        <f t="shared" si="6"/>
        <v>3</v>
      </c>
    </row>
    <row r="47" spans="1:8" ht="30">
      <c r="A47" s="100" t="s">
        <v>262</v>
      </c>
      <c r="B47" s="183"/>
      <c r="C47" s="9" t="s">
        <v>13</v>
      </c>
      <c r="D47" s="9" t="s">
        <v>17</v>
      </c>
      <c r="E47" s="15" t="s">
        <v>263</v>
      </c>
      <c r="F47" s="18"/>
      <c r="G47" s="106">
        <f t="shared" si="6"/>
        <v>4</v>
      </c>
      <c r="H47" s="106">
        <f t="shared" si="6"/>
        <v>3</v>
      </c>
    </row>
    <row r="48" spans="1:8" ht="30">
      <c r="A48" s="94" t="s">
        <v>111</v>
      </c>
      <c r="B48" s="183"/>
      <c r="C48" s="10" t="s">
        <v>13</v>
      </c>
      <c r="D48" s="10" t="s">
        <v>17</v>
      </c>
      <c r="E48" s="13" t="s">
        <v>263</v>
      </c>
      <c r="F48" s="13" t="s">
        <v>74</v>
      </c>
      <c r="G48" s="97">
        <v>4</v>
      </c>
      <c r="H48" s="97">
        <v>3</v>
      </c>
    </row>
    <row r="49" spans="1:8" ht="75">
      <c r="A49" s="107" t="s">
        <v>283</v>
      </c>
      <c r="B49" s="161"/>
      <c r="C49" s="15" t="s">
        <v>13</v>
      </c>
      <c r="D49" s="15" t="s">
        <v>17</v>
      </c>
      <c r="E49" s="15" t="s">
        <v>93</v>
      </c>
      <c r="F49" s="15"/>
      <c r="G49" s="114">
        <f t="shared" ref="G49:H50" si="7">SUM(G50)</f>
        <v>479</v>
      </c>
      <c r="H49" s="114">
        <f t="shared" si="7"/>
        <v>482</v>
      </c>
    </row>
    <row r="50" spans="1:8" ht="30">
      <c r="A50" s="107" t="s">
        <v>86</v>
      </c>
      <c r="B50" s="161"/>
      <c r="C50" s="15" t="s">
        <v>13</v>
      </c>
      <c r="D50" s="15" t="s">
        <v>17</v>
      </c>
      <c r="E50" s="15" t="s">
        <v>94</v>
      </c>
      <c r="F50" s="15"/>
      <c r="G50" s="114">
        <f t="shared" si="7"/>
        <v>479</v>
      </c>
      <c r="H50" s="114">
        <f t="shared" si="7"/>
        <v>482</v>
      </c>
    </row>
    <row r="51" spans="1:8" ht="30">
      <c r="A51" s="116" t="s">
        <v>88</v>
      </c>
      <c r="B51" s="161"/>
      <c r="C51" s="9" t="s">
        <v>13</v>
      </c>
      <c r="D51" s="9" t="s">
        <v>17</v>
      </c>
      <c r="E51" s="15" t="s">
        <v>96</v>
      </c>
      <c r="F51" s="15"/>
      <c r="G51" s="114">
        <f>SUM(G52,G54,G56,G59,G62)</f>
        <v>479</v>
      </c>
      <c r="H51" s="114">
        <f>SUM(H52,H54,H56,H59,H62)</f>
        <v>482</v>
      </c>
    </row>
    <row r="52" spans="1:8" ht="105">
      <c r="A52" s="100" t="s">
        <v>97</v>
      </c>
      <c r="B52" s="161"/>
      <c r="C52" s="10" t="s">
        <v>13</v>
      </c>
      <c r="D52" s="10" t="s">
        <v>17</v>
      </c>
      <c r="E52" s="82" t="s">
        <v>98</v>
      </c>
      <c r="F52" s="13"/>
      <c r="G52" s="114">
        <f>SUM(G53)</f>
        <v>1</v>
      </c>
      <c r="H52" s="114">
        <f>SUM(H53)</f>
        <v>1</v>
      </c>
    </row>
    <row r="53" spans="1:8" ht="30">
      <c r="A53" s="94" t="s">
        <v>111</v>
      </c>
      <c r="B53" s="161"/>
      <c r="C53" s="10" t="s">
        <v>13</v>
      </c>
      <c r="D53" s="10" t="s">
        <v>17</v>
      </c>
      <c r="E53" s="83" t="s">
        <v>98</v>
      </c>
      <c r="F53" s="10" t="s">
        <v>74</v>
      </c>
      <c r="G53" s="113">
        <v>1</v>
      </c>
      <c r="H53" s="113">
        <v>1</v>
      </c>
    </row>
    <row r="54" spans="1:8" ht="45">
      <c r="A54" s="117" t="s">
        <v>99</v>
      </c>
      <c r="B54" s="161"/>
      <c r="C54" s="9" t="s">
        <v>13</v>
      </c>
      <c r="D54" s="9" t="s">
        <v>17</v>
      </c>
      <c r="E54" s="82" t="s">
        <v>100</v>
      </c>
      <c r="F54" s="15"/>
      <c r="G54" s="114">
        <f>SUM(G55)</f>
        <v>1</v>
      </c>
      <c r="H54" s="114">
        <f>SUM(H55)</f>
        <v>1</v>
      </c>
    </row>
    <row r="55" spans="1:8" ht="60">
      <c r="A55" s="94" t="s">
        <v>71</v>
      </c>
      <c r="B55" s="161"/>
      <c r="C55" s="10" t="s">
        <v>13</v>
      </c>
      <c r="D55" s="10" t="s">
        <v>17</v>
      </c>
      <c r="E55" s="83" t="s">
        <v>100</v>
      </c>
      <c r="F55" s="10" t="s">
        <v>73</v>
      </c>
      <c r="G55" s="113">
        <v>1</v>
      </c>
      <c r="H55" s="113">
        <v>1</v>
      </c>
    </row>
    <row r="56" spans="1:8" ht="45">
      <c r="A56" s="118" t="s">
        <v>101</v>
      </c>
      <c r="B56" s="161"/>
      <c r="C56" s="9" t="s">
        <v>13</v>
      </c>
      <c r="D56" s="9" t="s">
        <v>17</v>
      </c>
      <c r="E56" s="82" t="s">
        <v>102</v>
      </c>
      <c r="F56" s="9"/>
      <c r="G56" s="106">
        <f>SUM(G57:G58)</f>
        <v>418</v>
      </c>
      <c r="H56" s="106">
        <f>SUM(H57:H58)</f>
        <v>421</v>
      </c>
    </row>
    <row r="57" spans="1:8" ht="60">
      <c r="A57" s="94" t="s">
        <v>71</v>
      </c>
      <c r="B57" s="161"/>
      <c r="C57" s="10" t="s">
        <v>13</v>
      </c>
      <c r="D57" s="10" t="s">
        <v>17</v>
      </c>
      <c r="E57" s="83" t="s">
        <v>102</v>
      </c>
      <c r="F57" s="10" t="s">
        <v>73</v>
      </c>
      <c r="G57" s="97">
        <v>374</v>
      </c>
      <c r="H57" s="97">
        <v>374</v>
      </c>
    </row>
    <row r="58" spans="1:8" ht="30">
      <c r="A58" s="94" t="s">
        <v>111</v>
      </c>
      <c r="B58" s="161"/>
      <c r="C58" s="10" t="s">
        <v>13</v>
      </c>
      <c r="D58" s="10" t="s">
        <v>17</v>
      </c>
      <c r="E58" s="83" t="s">
        <v>102</v>
      </c>
      <c r="F58" s="10" t="s">
        <v>74</v>
      </c>
      <c r="G58" s="113">
        <v>44</v>
      </c>
      <c r="H58" s="113">
        <v>47</v>
      </c>
    </row>
    <row r="59" spans="1:8" ht="45">
      <c r="A59" s="100" t="s">
        <v>103</v>
      </c>
      <c r="B59" s="161"/>
      <c r="C59" s="9" t="s">
        <v>13</v>
      </c>
      <c r="D59" s="9" t="s">
        <v>17</v>
      </c>
      <c r="E59" s="82" t="s">
        <v>104</v>
      </c>
      <c r="F59" s="13"/>
      <c r="G59" s="114">
        <f>SUM(G60:G61)</f>
        <v>58</v>
      </c>
      <c r="H59" s="114">
        <f>SUM(H60:H61)</f>
        <v>58</v>
      </c>
    </row>
    <row r="60" spans="1:8" ht="60">
      <c r="A60" s="94" t="s">
        <v>71</v>
      </c>
      <c r="B60" s="161"/>
      <c r="C60" s="10" t="s">
        <v>13</v>
      </c>
      <c r="D60" s="10" t="s">
        <v>17</v>
      </c>
      <c r="E60" s="83" t="s">
        <v>104</v>
      </c>
      <c r="F60" s="13" t="s">
        <v>73</v>
      </c>
      <c r="G60" s="97">
        <v>31.1</v>
      </c>
      <c r="H60" s="97">
        <v>31.1</v>
      </c>
    </row>
    <row r="61" spans="1:8" ht="30">
      <c r="A61" s="94" t="s">
        <v>111</v>
      </c>
      <c r="B61" s="161"/>
      <c r="C61" s="10" t="s">
        <v>13</v>
      </c>
      <c r="D61" s="10" t="s">
        <v>17</v>
      </c>
      <c r="E61" s="83" t="s">
        <v>104</v>
      </c>
      <c r="F61" s="10" t="s">
        <v>74</v>
      </c>
      <c r="G61" s="97">
        <v>26.9</v>
      </c>
      <c r="H61" s="97">
        <v>26.9</v>
      </c>
    </row>
    <row r="62" spans="1:8" ht="60">
      <c r="A62" s="100" t="s">
        <v>105</v>
      </c>
      <c r="B62" s="161"/>
      <c r="C62" s="9" t="s">
        <v>13</v>
      </c>
      <c r="D62" s="9" t="s">
        <v>17</v>
      </c>
      <c r="E62" s="82" t="s">
        <v>106</v>
      </c>
      <c r="F62" s="10"/>
      <c r="G62" s="106">
        <f>SUM(G63)</f>
        <v>1</v>
      </c>
      <c r="H62" s="106">
        <f>SUM(H63)</f>
        <v>1</v>
      </c>
    </row>
    <row r="63" spans="1:8" ht="30">
      <c r="A63" s="94" t="s">
        <v>111</v>
      </c>
      <c r="B63" s="161"/>
      <c r="C63" s="10" t="s">
        <v>13</v>
      </c>
      <c r="D63" s="10" t="s">
        <v>17</v>
      </c>
      <c r="E63" s="83" t="s">
        <v>106</v>
      </c>
      <c r="F63" s="10" t="s">
        <v>74</v>
      </c>
      <c r="G63" s="113">
        <v>1</v>
      </c>
      <c r="H63" s="113">
        <v>1</v>
      </c>
    </row>
    <row r="64" spans="1:8" ht="28.5">
      <c r="A64" s="108" t="s">
        <v>70</v>
      </c>
      <c r="B64" s="161"/>
      <c r="C64" s="25" t="s">
        <v>15</v>
      </c>
      <c r="D64" s="10"/>
      <c r="E64" s="13"/>
      <c r="F64" s="10"/>
      <c r="G64" s="99">
        <f>SUM(G65)</f>
        <v>1831.4</v>
      </c>
      <c r="H64" s="99">
        <f>SUM(H65)</f>
        <v>1831.4</v>
      </c>
    </row>
    <row r="65" spans="1:8" ht="30">
      <c r="A65" s="115" t="s">
        <v>286</v>
      </c>
      <c r="B65" s="183"/>
      <c r="C65" s="165" t="s">
        <v>15</v>
      </c>
      <c r="D65" s="8" t="s">
        <v>30</v>
      </c>
      <c r="E65" s="13"/>
      <c r="F65" s="10"/>
      <c r="G65" s="99">
        <f t="shared" ref="G65:H68" si="8">SUM(G66)</f>
        <v>1831.4</v>
      </c>
      <c r="H65" s="99">
        <f t="shared" si="8"/>
        <v>1831.4</v>
      </c>
    </row>
    <row r="66" spans="1:8" ht="75">
      <c r="A66" s="107" t="s">
        <v>288</v>
      </c>
      <c r="B66" s="183"/>
      <c r="C66" s="164" t="s">
        <v>15</v>
      </c>
      <c r="D66" s="9" t="s">
        <v>30</v>
      </c>
      <c r="E66" s="15" t="s">
        <v>93</v>
      </c>
      <c r="F66" s="10"/>
      <c r="G66" s="99">
        <f t="shared" si="8"/>
        <v>1831.4</v>
      </c>
      <c r="H66" s="99">
        <f t="shared" si="8"/>
        <v>1831.4</v>
      </c>
    </row>
    <row r="67" spans="1:8" ht="30">
      <c r="A67" s="100" t="s">
        <v>112</v>
      </c>
      <c r="B67" s="183"/>
      <c r="C67" s="9" t="s">
        <v>15</v>
      </c>
      <c r="D67" s="9" t="s">
        <v>30</v>
      </c>
      <c r="E67" s="9" t="s">
        <v>116</v>
      </c>
      <c r="F67" s="10"/>
      <c r="G67" s="114">
        <f t="shared" si="8"/>
        <v>1831.4</v>
      </c>
      <c r="H67" s="114">
        <f t="shared" si="8"/>
        <v>1831.4</v>
      </c>
    </row>
    <row r="68" spans="1:8" ht="30">
      <c r="A68" s="100" t="s">
        <v>113</v>
      </c>
      <c r="B68" s="183"/>
      <c r="C68" s="9" t="s">
        <v>15</v>
      </c>
      <c r="D68" s="9" t="s">
        <v>30</v>
      </c>
      <c r="E68" s="9" t="s">
        <v>115</v>
      </c>
      <c r="F68" s="10"/>
      <c r="G68" s="114">
        <f t="shared" si="8"/>
        <v>1831.4</v>
      </c>
      <c r="H68" s="114">
        <f t="shared" si="8"/>
        <v>1831.4</v>
      </c>
    </row>
    <row r="69" spans="1:8" ht="15">
      <c r="A69" s="100" t="s">
        <v>114</v>
      </c>
      <c r="B69" s="183"/>
      <c r="C69" s="9" t="s">
        <v>15</v>
      </c>
      <c r="D69" s="9" t="s">
        <v>30</v>
      </c>
      <c r="E69" s="9" t="s">
        <v>117</v>
      </c>
      <c r="F69" s="10"/>
      <c r="G69" s="114">
        <f>SUM(G70:G70)</f>
        <v>1831.4</v>
      </c>
      <c r="H69" s="114">
        <f>SUM(H70:H70)</f>
        <v>1831.4</v>
      </c>
    </row>
    <row r="70" spans="1:8" ht="60">
      <c r="A70" s="94" t="s">
        <v>71</v>
      </c>
      <c r="B70" s="183"/>
      <c r="C70" s="10" t="s">
        <v>15</v>
      </c>
      <c r="D70" s="10" t="s">
        <v>30</v>
      </c>
      <c r="E70" s="9" t="s">
        <v>117</v>
      </c>
      <c r="F70" s="10" t="s">
        <v>73</v>
      </c>
      <c r="G70" s="113">
        <v>1831.4</v>
      </c>
      <c r="H70" s="113">
        <v>1831.4</v>
      </c>
    </row>
    <row r="71" spans="1:8" ht="15.75">
      <c r="A71" s="119" t="s">
        <v>18</v>
      </c>
      <c r="B71" s="161"/>
      <c r="C71" s="25" t="s">
        <v>19</v>
      </c>
      <c r="D71" s="9"/>
      <c r="E71" s="26"/>
      <c r="F71" s="26"/>
      <c r="G71" s="106">
        <f>SUM(G72)</f>
        <v>16008</v>
      </c>
      <c r="H71" s="106">
        <f>SUM(H72)</f>
        <v>16591</v>
      </c>
    </row>
    <row r="72" spans="1:8" ht="15">
      <c r="A72" s="105" t="s">
        <v>39</v>
      </c>
      <c r="B72" s="161"/>
      <c r="C72" s="8" t="s">
        <v>19</v>
      </c>
      <c r="D72" s="8" t="s">
        <v>28</v>
      </c>
      <c r="E72" s="18"/>
      <c r="F72" s="18"/>
      <c r="G72" s="106">
        <f t="shared" ref="G72:H73" si="9">SUM(G73)</f>
        <v>16008</v>
      </c>
      <c r="H72" s="106">
        <f t="shared" si="9"/>
        <v>16591</v>
      </c>
    </row>
    <row r="73" spans="1:8" ht="60">
      <c r="A73" s="120" t="s">
        <v>305</v>
      </c>
      <c r="B73" s="161"/>
      <c r="C73" s="9" t="s">
        <v>19</v>
      </c>
      <c r="D73" s="9" t="s">
        <v>28</v>
      </c>
      <c r="E73" s="15" t="s">
        <v>123</v>
      </c>
      <c r="F73" s="18"/>
      <c r="G73" s="106">
        <f t="shared" si="9"/>
        <v>16008</v>
      </c>
      <c r="H73" s="106">
        <f t="shared" si="9"/>
        <v>16591</v>
      </c>
    </row>
    <row r="74" spans="1:8" ht="60">
      <c r="A74" s="100" t="s">
        <v>126</v>
      </c>
      <c r="B74" s="161"/>
      <c r="C74" s="9" t="s">
        <v>19</v>
      </c>
      <c r="D74" s="9" t="s">
        <v>28</v>
      </c>
      <c r="E74" s="15" t="s">
        <v>124</v>
      </c>
      <c r="F74" s="13"/>
      <c r="G74" s="106">
        <f>SUM(G75,G82)</f>
        <v>16008</v>
      </c>
      <c r="H74" s="106">
        <f>SUM(H75,H82)</f>
        <v>16591</v>
      </c>
    </row>
    <row r="75" spans="1:8" ht="45">
      <c r="A75" s="100" t="s">
        <v>127</v>
      </c>
      <c r="B75" s="161"/>
      <c r="C75" s="9" t="s">
        <v>19</v>
      </c>
      <c r="D75" s="9" t="s">
        <v>28</v>
      </c>
      <c r="E75" s="15" t="s">
        <v>125</v>
      </c>
      <c r="F75" s="13"/>
      <c r="G75" s="106">
        <f>SUM(G76,G78,G80)</f>
        <v>15958</v>
      </c>
      <c r="H75" s="106">
        <f>SUM(H76,H78,H80)</f>
        <v>16541</v>
      </c>
    </row>
    <row r="76" spans="1:8" ht="45">
      <c r="A76" s="100" t="s">
        <v>128</v>
      </c>
      <c r="B76" s="161"/>
      <c r="C76" s="9" t="s">
        <v>19</v>
      </c>
      <c r="D76" s="9" t="s">
        <v>28</v>
      </c>
      <c r="E76" s="15" t="s">
        <v>129</v>
      </c>
      <c r="F76" s="13"/>
      <c r="G76" s="106">
        <f>SUM(G77)</f>
        <v>3031.7</v>
      </c>
      <c r="H76" s="106">
        <f>SUM(H77)</f>
        <v>3093.5</v>
      </c>
    </row>
    <row r="77" spans="1:8" ht="30">
      <c r="A77" s="94" t="s">
        <v>111</v>
      </c>
      <c r="B77" s="161"/>
      <c r="C77" s="10" t="s">
        <v>19</v>
      </c>
      <c r="D77" s="10" t="s">
        <v>28</v>
      </c>
      <c r="E77" s="13" t="s">
        <v>129</v>
      </c>
      <c r="F77" s="13" t="s">
        <v>74</v>
      </c>
      <c r="G77" s="97">
        <v>3031.7</v>
      </c>
      <c r="H77" s="97">
        <v>3093.5</v>
      </c>
    </row>
    <row r="78" spans="1:8" ht="60">
      <c r="A78" s="100" t="s">
        <v>130</v>
      </c>
      <c r="B78" s="161"/>
      <c r="C78" s="9" t="s">
        <v>19</v>
      </c>
      <c r="D78" s="9" t="s">
        <v>28</v>
      </c>
      <c r="E78" s="15" t="s">
        <v>131</v>
      </c>
      <c r="F78" s="13"/>
      <c r="G78" s="106">
        <f>SUM(G79)</f>
        <v>12797</v>
      </c>
      <c r="H78" s="106">
        <f>SUM(H79)</f>
        <v>13313</v>
      </c>
    </row>
    <row r="79" spans="1:8" ht="30">
      <c r="A79" s="94" t="s">
        <v>111</v>
      </c>
      <c r="B79" s="161"/>
      <c r="C79" s="10" t="s">
        <v>19</v>
      </c>
      <c r="D79" s="10" t="s">
        <v>28</v>
      </c>
      <c r="E79" s="13" t="s">
        <v>131</v>
      </c>
      <c r="F79" s="13" t="s">
        <v>74</v>
      </c>
      <c r="G79" s="97">
        <v>12797</v>
      </c>
      <c r="H79" s="97">
        <v>13313</v>
      </c>
    </row>
    <row r="80" spans="1:8" ht="75">
      <c r="A80" s="100" t="s">
        <v>213</v>
      </c>
      <c r="B80" s="161"/>
      <c r="C80" s="9" t="s">
        <v>19</v>
      </c>
      <c r="D80" s="9" t="s">
        <v>28</v>
      </c>
      <c r="E80" s="15" t="s">
        <v>233</v>
      </c>
      <c r="F80" s="13"/>
      <c r="G80" s="106">
        <f>SUM(G81)</f>
        <v>129.30000000000001</v>
      </c>
      <c r="H80" s="106">
        <f>SUM(H81)</f>
        <v>134.5</v>
      </c>
    </row>
    <row r="81" spans="1:8" ht="30">
      <c r="A81" s="94" t="s">
        <v>111</v>
      </c>
      <c r="B81" s="161"/>
      <c r="C81" s="10" t="s">
        <v>19</v>
      </c>
      <c r="D81" s="10" t="s">
        <v>28</v>
      </c>
      <c r="E81" s="13" t="s">
        <v>233</v>
      </c>
      <c r="F81" s="13" t="s">
        <v>74</v>
      </c>
      <c r="G81" s="97">
        <v>129.30000000000001</v>
      </c>
      <c r="H81" s="130">
        <v>134.5</v>
      </c>
    </row>
    <row r="82" spans="1:8" ht="30">
      <c r="A82" s="100" t="s">
        <v>289</v>
      </c>
      <c r="B82" s="183"/>
      <c r="C82" s="9" t="s">
        <v>19</v>
      </c>
      <c r="D82" s="9" t="s">
        <v>28</v>
      </c>
      <c r="E82" s="15" t="s">
        <v>290</v>
      </c>
      <c r="F82" s="13"/>
      <c r="G82" s="106">
        <f>SUM(G83)</f>
        <v>50</v>
      </c>
      <c r="H82" s="123">
        <f>SUM(H83)</f>
        <v>50</v>
      </c>
    </row>
    <row r="83" spans="1:8" ht="30">
      <c r="A83" s="100" t="s">
        <v>291</v>
      </c>
      <c r="B83" s="183"/>
      <c r="C83" s="9" t="s">
        <v>19</v>
      </c>
      <c r="D83" s="9" t="s">
        <v>28</v>
      </c>
      <c r="E83" s="15" t="s">
        <v>292</v>
      </c>
      <c r="F83" s="13"/>
      <c r="G83" s="106">
        <f>SUM(G84)</f>
        <v>50</v>
      </c>
      <c r="H83" s="123">
        <f>SUM(H84)</f>
        <v>50</v>
      </c>
    </row>
    <row r="84" spans="1:8" ht="30">
      <c r="A84" s="94" t="s">
        <v>111</v>
      </c>
      <c r="B84" s="183"/>
      <c r="C84" s="10" t="s">
        <v>19</v>
      </c>
      <c r="D84" s="10" t="s">
        <v>28</v>
      </c>
      <c r="E84" s="13" t="s">
        <v>292</v>
      </c>
      <c r="F84" s="13" t="s">
        <v>74</v>
      </c>
      <c r="G84" s="97">
        <v>50</v>
      </c>
      <c r="H84" s="130">
        <v>50</v>
      </c>
    </row>
    <row r="85" spans="1:8" ht="15">
      <c r="A85" s="119" t="s">
        <v>40</v>
      </c>
      <c r="B85" s="161"/>
      <c r="C85" s="27" t="s">
        <v>41</v>
      </c>
      <c r="D85" s="9"/>
      <c r="E85" s="19"/>
      <c r="F85" s="19"/>
      <c r="G85" s="123">
        <f>SUM(G86)</f>
        <v>561</v>
      </c>
      <c r="H85" s="123">
        <f>SUM(H86)</f>
        <v>547.5</v>
      </c>
    </row>
    <row r="86" spans="1:8" ht="15">
      <c r="A86" s="95" t="s">
        <v>42</v>
      </c>
      <c r="B86" s="161"/>
      <c r="C86" s="14" t="s">
        <v>41</v>
      </c>
      <c r="D86" s="14" t="s">
        <v>13</v>
      </c>
      <c r="E86" s="14"/>
      <c r="F86" s="14"/>
      <c r="G86" s="106">
        <f>SUM(G87,G92)</f>
        <v>561</v>
      </c>
      <c r="H86" s="106">
        <f>SUM(H87,H92)</f>
        <v>547.5</v>
      </c>
    </row>
    <row r="87" spans="1:8" ht="60">
      <c r="A87" s="100" t="s">
        <v>293</v>
      </c>
      <c r="B87" s="183"/>
      <c r="C87" s="15" t="s">
        <v>41</v>
      </c>
      <c r="D87" s="15" t="s">
        <v>13</v>
      </c>
      <c r="E87" s="15" t="s">
        <v>253</v>
      </c>
      <c r="F87" s="13"/>
      <c r="G87" s="106">
        <f t="shared" ref="G87:H90" si="10">SUM(G88)</f>
        <v>400</v>
      </c>
      <c r="H87" s="106">
        <f t="shared" si="10"/>
        <v>400</v>
      </c>
    </row>
    <row r="88" spans="1:8" ht="30">
      <c r="A88" s="120" t="s">
        <v>254</v>
      </c>
      <c r="B88" s="183"/>
      <c r="C88" s="13" t="s">
        <v>41</v>
      </c>
      <c r="D88" s="13" t="s">
        <v>13</v>
      </c>
      <c r="E88" s="15" t="s">
        <v>255</v>
      </c>
      <c r="F88" s="13"/>
      <c r="G88" s="106">
        <f t="shared" si="10"/>
        <v>400</v>
      </c>
      <c r="H88" s="106">
        <f t="shared" si="10"/>
        <v>400</v>
      </c>
    </row>
    <row r="89" spans="1:8" ht="30">
      <c r="A89" s="120" t="s">
        <v>256</v>
      </c>
      <c r="B89" s="183"/>
      <c r="C89" s="9" t="s">
        <v>41</v>
      </c>
      <c r="D89" s="9" t="s">
        <v>13</v>
      </c>
      <c r="E89" s="15" t="s">
        <v>257</v>
      </c>
      <c r="F89" s="13"/>
      <c r="G89" s="106">
        <f t="shared" si="10"/>
        <v>400</v>
      </c>
      <c r="H89" s="106">
        <f t="shared" si="10"/>
        <v>400</v>
      </c>
    </row>
    <row r="90" spans="1:8" ht="60">
      <c r="A90" s="100" t="s">
        <v>294</v>
      </c>
      <c r="B90" s="183"/>
      <c r="C90" s="13" t="s">
        <v>41</v>
      </c>
      <c r="D90" s="13" t="s">
        <v>13</v>
      </c>
      <c r="E90" s="15" t="s">
        <v>295</v>
      </c>
      <c r="F90" s="13"/>
      <c r="G90" s="106">
        <f t="shared" si="10"/>
        <v>400</v>
      </c>
      <c r="H90" s="106">
        <f t="shared" si="10"/>
        <v>400</v>
      </c>
    </row>
    <row r="91" spans="1:8" ht="30">
      <c r="A91" s="94" t="s">
        <v>111</v>
      </c>
      <c r="B91" s="183"/>
      <c r="C91" s="10" t="s">
        <v>41</v>
      </c>
      <c r="D91" s="10" t="s">
        <v>13</v>
      </c>
      <c r="E91" s="13" t="s">
        <v>295</v>
      </c>
      <c r="F91" s="13" t="s">
        <v>74</v>
      </c>
      <c r="G91" s="97">
        <v>400</v>
      </c>
      <c r="H91" s="97">
        <v>400</v>
      </c>
    </row>
    <row r="92" spans="1:8" ht="60">
      <c r="A92" s="120" t="s">
        <v>304</v>
      </c>
      <c r="B92" s="161"/>
      <c r="C92" s="9" t="s">
        <v>41</v>
      </c>
      <c r="D92" s="9" t="s">
        <v>13</v>
      </c>
      <c r="E92" s="15" t="s">
        <v>134</v>
      </c>
      <c r="F92" s="15"/>
      <c r="G92" s="106">
        <f t="shared" ref="G92:H95" si="11">SUM(G93)</f>
        <v>161</v>
      </c>
      <c r="H92" s="106">
        <f t="shared" si="11"/>
        <v>147.5</v>
      </c>
    </row>
    <row r="93" spans="1:8" ht="45">
      <c r="A93" s="120" t="s">
        <v>132</v>
      </c>
      <c r="B93" s="161"/>
      <c r="C93" s="9" t="s">
        <v>41</v>
      </c>
      <c r="D93" s="9" t="s">
        <v>13</v>
      </c>
      <c r="E93" s="15" t="s">
        <v>135</v>
      </c>
      <c r="F93" s="15"/>
      <c r="G93" s="106">
        <f t="shared" si="11"/>
        <v>161</v>
      </c>
      <c r="H93" s="106">
        <f t="shared" si="11"/>
        <v>147.5</v>
      </c>
    </row>
    <row r="94" spans="1:8" ht="30">
      <c r="A94" s="120" t="s">
        <v>133</v>
      </c>
      <c r="B94" s="161"/>
      <c r="C94" s="9" t="s">
        <v>41</v>
      </c>
      <c r="D94" s="9" t="s">
        <v>13</v>
      </c>
      <c r="E94" s="15" t="s">
        <v>137</v>
      </c>
      <c r="F94" s="15"/>
      <c r="G94" s="106">
        <f t="shared" si="11"/>
        <v>161</v>
      </c>
      <c r="H94" s="106">
        <f t="shared" si="11"/>
        <v>147.5</v>
      </c>
    </row>
    <row r="95" spans="1:8" ht="45">
      <c r="A95" s="120" t="s">
        <v>227</v>
      </c>
      <c r="B95" s="161"/>
      <c r="C95" s="9" t="s">
        <v>41</v>
      </c>
      <c r="D95" s="9" t="s">
        <v>13</v>
      </c>
      <c r="E95" s="15" t="s">
        <v>138</v>
      </c>
      <c r="F95" s="15"/>
      <c r="G95" s="106">
        <f t="shared" si="11"/>
        <v>161</v>
      </c>
      <c r="H95" s="106">
        <f t="shared" si="11"/>
        <v>147.5</v>
      </c>
    </row>
    <row r="96" spans="1:8" ht="30">
      <c r="A96" s="94" t="s">
        <v>111</v>
      </c>
      <c r="B96" s="161"/>
      <c r="C96" s="13" t="s">
        <v>41</v>
      </c>
      <c r="D96" s="13" t="s">
        <v>13</v>
      </c>
      <c r="E96" s="13" t="s">
        <v>138</v>
      </c>
      <c r="F96" s="13" t="s">
        <v>74</v>
      </c>
      <c r="G96" s="97">
        <v>161</v>
      </c>
      <c r="H96" s="97">
        <v>147.5</v>
      </c>
    </row>
    <row r="97" spans="1:8" ht="14.25">
      <c r="A97" s="119" t="s">
        <v>21</v>
      </c>
      <c r="B97" s="51"/>
      <c r="C97" s="27" t="s">
        <v>22</v>
      </c>
      <c r="D97" s="27"/>
      <c r="E97" s="26"/>
      <c r="F97" s="26"/>
      <c r="G97" s="114">
        <f>SUM(G98,G104)</f>
        <v>595.20000000000005</v>
      </c>
      <c r="H97" s="114">
        <f>SUM(H98,H104)</f>
        <v>588</v>
      </c>
    </row>
    <row r="98" spans="1:8" ht="15">
      <c r="A98" s="95" t="s">
        <v>27</v>
      </c>
      <c r="B98" s="161"/>
      <c r="C98" s="18" t="s">
        <v>22</v>
      </c>
      <c r="D98" s="18" t="s">
        <v>22</v>
      </c>
      <c r="E98" s="18"/>
      <c r="F98" s="18"/>
      <c r="G98" s="106">
        <f t="shared" ref="G98:H102" si="12">SUM(G99)</f>
        <v>314.2</v>
      </c>
      <c r="H98" s="106">
        <f t="shared" si="12"/>
        <v>314.2</v>
      </c>
    </row>
    <row r="99" spans="1:8" ht="45">
      <c r="A99" s="116" t="s">
        <v>303</v>
      </c>
      <c r="B99" s="161"/>
      <c r="C99" s="15" t="s">
        <v>22</v>
      </c>
      <c r="D99" s="15" t="s">
        <v>22</v>
      </c>
      <c r="E99" s="15" t="s">
        <v>120</v>
      </c>
      <c r="F99" s="15"/>
      <c r="G99" s="106">
        <f t="shared" si="12"/>
        <v>314.2</v>
      </c>
      <c r="H99" s="106">
        <f t="shared" si="12"/>
        <v>314.2</v>
      </c>
    </row>
    <row r="100" spans="1:8" ht="15">
      <c r="A100" s="116" t="s">
        <v>174</v>
      </c>
      <c r="B100" s="161"/>
      <c r="C100" s="15" t="s">
        <v>22</v>
      </c>
      <c r="D100" s="15" t="s">
        <v>22</v>
      </c>
      <c r="E100" s="15" t="s">
        <v>121</v>
      </c>
      <c r="F100" s="15"/>
      <c r="G100" s="106">
        <f t="shared" si="12"/>
        <v>314.2</v>
      </c>
      <c r="H100" s="106">
        <f t="shared" si="12"/>
        <v>314.2</v>
      </c>
    </row>
    <row r="101" spans="1:8" ht="15">
      <c r="A101" s="116" t="s">
        <v>119</v>
      </c>
      <c r="B101" s="161"/>
      <c r="C101" s="15" t="s">
        <v>22</v>
      </c>
      <c r="D101" s="15" t="s">
        <v>22</v>
      </c>
      <c r="E101" s="15" t="s">
        <v>122</v>
      </c>
      <c r="F101" s="15"/>
      <c r="G101" s="106">
        <f t="shared" si="12"/>
        <v>314.2</v>
      </c>
      <c r="H101" s="106">
        <f t="shared" si="12"/>
        <v>314.2</v>
      </c>
    </row>
    <row r="102" spans="1:8" ht="30">
      <c r="A102" s="116" t="s">
        <v>175</v>
      </c>
      <c r="B102" s="161"/>
      <c r="C102" s="15" t="s">
        <v>22</v>
      </c>
      <c r="D102" s="15" t="s">
        <v>22</v>
      </c>
      <c r="E102" s="15" t="s">
        <v>176</v>
      </c>
      <c r="F102" s="15"/>
      <c r="G102" s="106">
        <f t="shared" si="12"/>
        <v>314.2</v>
      </c>
      <c r="H102" s="106">
        <f t="shared" si="12"/>
        <v>314.2</v>
      </c>
    </row>
    <row r="103" spans="1:8" ht="30">
      <c r="A103" s="94" t="s">
        <v>81</v>
      </c>
      <c r="B103" s="161"/>
      <c r="C103" s="13" t="s">
        <v>22</v>
      </c>
      <c r="D103" s="13" t="s">
        <v>22</v>
      </c>
      <c r="E103" s="13" t="s">
        <v>176</v>
      </c>
      <c r="F103" s="10" t="s">
        <v>78</v>
      </c>
      <c r="G103" s="97">
        <v>314.2</v>
      </c>
      <c r="H103" s="97">
        <v>314.2</v>
      </c>
    </row>
    <row r="104" spans="1:8" ht="15">
      <c r="A104" s="95" t="s">
        <v>296</v>
      </c>
      <c r="B104" s="183"/>
      <c r="C104" s="18" t="s">
        <v>22</v>
      </c>
      <c r="D104" s="18" t="s">
        <v>28</v>
      </c>
      <c r="E104" s="18"/>
      <c r="F104" s="18"/>
      <c r="G104" s="106">
        <f t="shared" ref="G104:H108" si="13">SUM(G105)</f>
        <v>281</v>
      </c>
      <c r="H104" s="106">
        <f t="shared" si="13"/>
        <v>273.8</v>
      </c>
    </row>
    <row r="105" spans="1:8" ht="45">
      <c r="A105" s="116" t="s">
        <v>297</v>
      </c>
      <c r="B105" s="183"/>
      <c r="C105" s="9" t="s">
        <v>22</v>
      </c>
      <c r="D105" s="9" t="s">
        <v>28</v>
      </c>
      <c r="E105" s="15" t="s">
        <v>120</v>
      </c>
      <c r="F105" s="10"/>
      <c r="G105" s="106">
        <f t="shared" si="13"/>
        <v>281</v>
      </c>
      <c r="H105" s="106">
        <f t="shared" si="13"/>
        <v>273.8</v>
      </c>
    </row>
    <row r="106" spans="1:8" ht="30">
      <c r="A106" s="100" t="s">
        <v>146</v>
      </c>
      <c r="B106" s="183"/>
      <c r="C106" s="9" t="s">
        <v>22</v>
      </c>
      <c r="D106" s="9" t="s">
        <v>28</v>
      </c>
      <c r="E106" s="15" t="s">
        <v>149</v>
      </c>
      <c r="F106" s="10"/>
      <c r="G106" s="106">
        <f t="shared" si="13"/>
        <v>281</v>
      </c>
      <c r="H106" s="106">
        <f t="shared" si="13"/>
        <v>273.8</v>
      </c>
    </row>
    <row r="107" spans="1:8" ht="15">
      <c r="A107" s="116" t="s">
        <v>157</v>
      </c>
      <c r="B107" s="183"/>
      <c r="C107" s="9" t="s">
        <v>22</v>
      </c>
      <c r="D107" s="9" t="s">
        <v>28</v>
      </c>
      <c r="E107" s="15" t="s">
        <v>158</v>
      </c>
      <c r="F107" s="10"/>
      <c r="G107" s="106">
        <f t="shared" si="13"/>
        <v>281</v>
      </c>
      <c r="H107" s="106">
        <f t="shared" si="13"/>
        <v>273.8</v>
      </c>
    </row>
    <row r="108" spans="1:8" ht="30">
      <c r="A108" s="100" t="s">
        <v>298</v>
      </c>
      <c r="B108" s="51"/>
      <c r="C108" s="9" t="s">
        <v>22</v>
      </c>
      <c r="D108" s="9" t="s">
        <v>28</v>
      </c>
      <c r="E108" s="15" t="s">
        <v>299</v>
      </c>
      <c r="F108" s="15"/>
      <c r="G108" s="114">
        <f t="shared" si="13"/>
        <v>281</v>
      </c>
      <c r="H108" s="114">
        <f t="shared" si="13"/>
        <v>273.8</v>
      </c>
    </row>
    <row r="109" spans="1:8" ht="30">
      <c r="A109" s="94" t="s">
        <v>111</v>
      </c>
      <c r="B109" s="51"/>
      <c r="C109" s="10" t="s">
        <v>22</v>
      </c>
      <c r="D109" s="10" t="s">
        <v>28</v>
      </c>
      <c r="E109" s="13" t="s">
        <v>299</v>
      </c>
      <c r="F109" s="13" t="s">
        <v>74</v>
      </c>
      <c r="G109" s="113">
        <v>281</v>
      </c>
      <c r="H109" s="130">
        <v>273.8</v>
      </c>
    </row>
    <row r="110" spans="1:8" ht="15">
      <c r="A110" s="119" t="s">
        <v>45</v>
      </c>
      <c r="B110" s="161"/>
      <c r="C110" s="27" t="s">
        <v>20</v>
      </c>
      <c r="D110" s="27"/>
      <c r="E110" s="27"/>
      <c r="F110" s="27"/>
      <c r="G110" s="123">
        <f>SUM(G111)</f>
        <v>12156.8</v>
      </c>
      <c r="H110" s="123">
        <f>SUM(H111)</f>
        <v>11675.8</v>
      </c>
    </row>
    <row r="111" spans="1:8" ht="15">
      <c r="A111" s="95" t="s">
        <v>46</v>
      </c>
      <c r="B111" s="161"/>
      <c r="C111" s="14" t="s">
        <v>20</v>
      </c>
      <c r="D111" s="14" t="s">
        <v>13</v>
      </c>
      <c r="E111" s="14"/>
      <c r="F111" s="14"/>
      <c r="G111" s="106">
        <f>SUM(G112,G117)</f>
        <v>12156.8</v>
      </c>
      <c r="H111" s="106">
        <f>SUM(H112,H117)</f>
        <v>11675.8</v>
      </c>
    </row>
    <row r="112" spans="1:8" ht="45">
      <c r="A112" s="127" t="s">
        <v>302</v>
      </c>
      <c r="B112" s="161"/>
      <c r="C112" s="15" t="s">
        <v>20</v>
      </c>
      <c r="D112" s="15" t="s">
        <v>13</v>
      </c>
      <c r="E112" s="15" t="s">
        <v>142</v>
      </c>
      <c r="F112" s="15"/>
      <c r="G112" s="106">
        <f t="shared" ref="G112:H115" si="14">SUM(G113)</f>
        <v>11922.8</v>
      </c>
      <c r="H112" s="106">
        <f t="shared" si="14"/>
        <v>11441.8</v>
      </c>
    </row>
    <row r="113" spans="1:8" ht="30">
      <c r="A113" s="100" t="s">
        <v>140</v>
      </c>
      <c r="B113" s="161"/>
      <c r="C113" s="15" t="s">
        <v>20</v>
      </c>
      <c r="D113" s="15" t="s">
        <v>13</v>
      </c>
      <c r="E113" s="15" t="s">
        <v>143</v>
      </c>
      <c r="F113" s="15"/>
      <c r="G113" s="106">
        <f t="shared" si="14"/>
        <v>11922.8</v>
      </c>
      <c r="H113" s="106">
        <f t="shared" si="14"/>
        <v>11441.8</v>
      </c>
    </row>
    <row r="114" spans="1:8" ht="30">
      <c r="A114" s="116" t="s">
        <v>177</v>
      </c>
      <c r="B114" s="161"/>
      <c r="C114" s="15" t="s">
        <v>20</v>
      </c>
      <c r="D114" s="15" t="s">
        <v>13</v>
      </c>
      <c r="E114" s="15" t="s">
        <v>178</v>
      </c>
      <c r="F114" s="15"/>
      <c r="G114" s="106">
        <f t="shared" si="14"/>
        <v>11922.8</v>
      </c>
      <c r="H114" s="106">
        <f t="shared" si="14"/>
        <v>11441.8</v>
      </c>
    </row>
    <row r="115" spans="1:8" ht="30">
      <c r="A115" s="116" t="s">
        <v>180</v>
      </c>
      <c r="B115" s="161"/>
      <c r="C115" s="15" t="s">
        <v>20</v>
      </c>
      <c r="D115" s="15" t="s">
        <v>13</v>
      </c>
      <c r="E115" s="15" t="s">
        <v>179</v>
      </c>
      <c r="F115" s="15"/>
      <c r="G115" s="106">
        <f t="shared" si="14"/>
        <v>11922.8</v>
      </c>
      <c r="H115" s="106">
        <f t="shared" si="14"/>
        <v>11441.8</v>
      </c>
    </row>
    <row r="116" spans="1:8" ht="30">
      <c r="A116" s="94" t="s">
        <v>81</v>
      </c>
      <c r="B116" s="161"/>
      <c r="C116" s="10" t="s">
        <v>20</v>
      </c>
      <c r="D116" s="10" t="s">
        <v>13</v>
      </c>
      <c r="E116" s="13" t="s">
        <v>179</v>
      </c>
      <c r="F116" s="10" t="s">
        <v>78</v>
      </c>
      <c r="G116" s="97">
        <v>11922.8</v>
      </c>
      <c r="H116" s="97">
        <v>11441.8</v>
      </c>
    </row>
    <row r="117" spans="1:8" ht="45">
      <c r="A117" s="116" t="s">
        <v>301</v>
      </c>
      <c r="B117" s="161"/>
      <c r="C117" s="9" t="s">
        <v>20</v>
      </c>
      <c r="D117" s="9" t="s">
        <v>13</v>
      </c>
      <c r="E117" s="15" t="s">
        <v>170</v>
      </c>
      <c r="F117" s="13"/>
      <c r="G117" s="106">
        <f t="shared" ref="G117:H120" si="15">SUM(G118)</f>
        <v>234</v>
      </c>
      <c r="H117" s="106">
        <f t="shared" si="15"/>
        <v>234</v>
      </c>
    </row>
    <row r="118" spans="1:8" ht="45">
      <c r="A118" s="116" t="s">
        <v>167</v>
      </c>
      <c r="B118" s="161"/>
      <c r="C118" s="9" t="s">
        <v>20</v>
      </c>
      <c r="D118" s="9" t="s">
        <v>13</v>
      </c>
      <c r="E118" s="15" t="s">
        <v>171</v>
      </c>
      <c r="F118" s="13"/>
      <c r="G118" s="106">
        <f t="shared" si="15"/>
        <v>234</v>
      </c>
      <c r="H118" s="106">
        <f t="shared" si="15"/>
        <v>234</v>
      </c>
    </row>
    <row r="119" spans="1:8" ht="30">
      <c r="A119" s="116" t="s">
        <v>168</v>
      </c>
      <c r="B119" s="161"/>
      <c r="C119" s="9" t="s">
        <v>20</v>
      </c>
      <c r="D119" s="9" t="s">
        <v>13</v>
      </c>
      <c r="E119" s="15" t="s">
        <v>172</v>
      </c>
      <c r="F119" s="13"/>
      <c r="G119" s="106">
        <f t="shared" si="15"/>
        <v>234</v>
      </c>
      <c r="H119" s="106">
        <f t="shared" si="15"/>
        <v>234</v>
      </c>
    </row>
    <row r="120" spans="1:8" ht="45">
      <c r="A120" s="121" t="s">
        <v>185</v>
      </c>
      <c r="B120" s="161"/>
      <c r="C120" s="9" t="s">
        <v>20</v>
      </c>
      <c r="D120" s="9" t="s">
        <v>13</v>
      </c>
      <c r="E120" s="15" t="s">
        <v>186</v>
      </c>
      <c r="F120" s="13"/>
      <c r="G120" s="106">
        <f t="shared" si="15"/>
        <v>234</v>
      </c>
      <c r="H120" s="106">
        <f t="shared" si="15"/>
        <v>234</v>
      </c>
    </row>
    <row r="121" spans="1:8" ht="30">
      <c r="A121" s="94" t="s">
        <v>81</v>
      </c>
      <c r="B121" s="161"/>
      <c r="C121" s="10" t="s">
        <v>20</v>
      </c>
      <c r="D121" s="10" t="s">
        <v>13</v>
      </c>
      <c r="E121" s="13" t="s">
        <v>186</v>
      </c>
      <c r="F121" s="30" t="s">
        <v>78</v>
      </c>
      <c r="G121" s="122">
        <v>234</v>
      </c>
      <c r="H121" s="122">
        <v>234</v>
      </c>
    </row>
    <row r="122" spans="1:8" ht="15">
      <c r="A122" s="119" t="s">
        <v>29</v>
      </c>
      <c r="B122" s="161"/>
      <c r="C122" s="21" t="s">
        <v>30</v>
      </c>
      <c r="D122" s="21"/>
      <c r="E122" s="21"/>
      <c r="F122" s="21"/>
      <c r="G122" s="123">
        <f t="shared" ref="G122:H124" si="16">SUM(G123)</f>
        <v>1422.4</v>
      </c>
      <c r="H122" s="123">
        <f t="shared" si="16"/>
        <v>1422.4</v>
      </c>
    </row>
    <row r="123" spans="1:8" ht="15">
      <c r="A123" s="95" t="s">
        <v>47</v>
      </c>
      <c r="B123" s="161"/>
      <c r="C123" s="14" t="s">
        <v>30</v>
      </c>
      <c r="D123" s="14" t="s">
        <v>13</v>
      </c>
      <c r="E123" s="14"/>
      <c r="F123" s="14"/>
      <c r="G123" s="106">
        <f t="shared" si="16"/>
        <v>1422.4</v>
      </c>
      <c r="H123" s="106">
        <f t="shared" si="16"/>
        <v>1422.4</v>
      </c>
    </row>
    <row r="124" spans="1:8" ht="75">
      <c r="A124" s="107" t="s">
        <v>283</v>
      </c>
      <c r="B124" s="161"/>
      <c r="C124" s="15" t="s">
        <v>30</v>
      </c>
      <c r="D124" s="15" t="s">
        <v>13</v>
      </c>
      <c r="E124" s="15" t="s">
        <v>93</v>
      </c>
      <c r="F124" s="15"/>
      <c r="G124" s="106">
        <f t="shared" si="16"/>
        <v>1422.4</v>
      </c>
      <c r="H124" s="106">
        <f t="shared" si="16"/>
        <v>1422.4</v>
      </c>
    </row>
    <row r="125" spans="1:8" ht="30">
      <c r="A125" s="107" t="s">
        <v>86</v>
      </c>
      <c r="B125" s="161"/>
      <c r="C125" s="15" t="s">
        <v>30</v>
      </c>
      <c r="D125" s="15" t="s">
        <v>13</v>
      </c>
      <c r="E125" s="15" t="s">
        <v>94</v>
      </c>
      <c r="F125" s="15"/>
      <c r="G125" s="106">
        <f>SUM(G126,G129)</f>
        <v>1422.4</v>
      </c>
      <c r="H125" s="106">
        <f>SUM(H126,H129)</f>
        <v>1422.4</v>
      </c>
    </row>
    <row r="126" spans="1:8" ht="30">
      <c r="A126" s="107" t="s">
        <v>87</v>
      </c>
      <c r="B126" s="161"/>
      <c r="C126" s="15" t="s">
        <v>30</v>
      </c>
      <c r="D126" s="15" t="s">
        <v>13</v>
      </c>
      <c r="E126" s="15" t="s">
        <v>95</v>
      </c>
      <c r="F126" s="15"/>
      <c r="G126" s="106">
        <f>SUM(G127)</f>
        <v>1378</v>
      </c>
      <c r="H126" s="106">
        <f>SUM(H127)</f>
        <v>1378</v>
      </c>
    </row>
    <row r="127" spans="1:8" ht="15">
      <c r="A127" s="96" t="s">
        <v>182</v>
      </c>
      <c r="B127" s="161"/>
      <c r="C127" s="15" t="s">
        <v>30</v>
      </c>
      <c r="D127" s="15" t="s">
        <v>13</v>
      </c>
      <c r="E127" s="15" t="s">
        <v>181</v>
      </c>
      <c r="F127" s="15"/>
      <c r="G127" s="106">
        <f>SUM(G128)</f>
        <v>1378</v>
      </c>
      <c r="H127" s="106">
        <f>SUM(H128)</f>
        <v>1378</v>
      </c>
    </row>
    <row r="128" spans="1:8" ht="30">
      <c r="A128" s="94" t="s">
        <v>76</v>
      </c>
      <c r="B128" s="161"/>
      <c r="C128" s="10" t="s">
        <v>30</v>
      </c>
      <c r="D128" s="10" t="s">
        <v>13</v>
      </c>
      <c r="E128" s="13" t="s">
        <v>181</v>
      </c>
      <c r="F128" s="13" t="s">
        <v>77</v>
      </c>
      <c r="G128" s="97">
        <v>1378</v>
      </c>
      <c r="H128" s="97">
        <v>1378</v>
      </c>
    </row>
    <row r="129" spans="1:8" ht="30">
      <c r="A129" s="100" t="s">
        <v>88</v>
      </c>
      <c r="B129" s="161"/>
      <c r="C129" s="9" t="s">
        <v>30</v>
      </c>
      <c r="D129" s="9" t="s">
        <v>13</v>
      </c>
      <c r="E129" s="15" t="s">
        <v>96</v>
      </c>
      <c r="F129" s="13"/>
      <c r="G129" s="106">
        <f>SUM(G130)</f>
        <v>44.4</v>
      </c>
      <c r="H129" s="106">
        <f>SUM(H130)</f>
        <v>44.4</v>
      </c>
    </row>
    <row r="130" spans="1:8" ht="60">
      <c r="A130" s="116" t="s">
        <v>184</v>
      </c>
      <c r="B130" s="161"/>
      <c r="C130" s="9" t="s">
        <v>30</v>
      </c>
      <c r="D130" s="9" t="s">
        <v>13</v>
      </c>
      <c r="E130" s="15" t="s">
        <v>183</v>
      </c>
      <c r="F130" s="15"/>
      <c r="G130" s="106">
        <f>SUM(G131)</f>
        <v>44.4</v>
      </c>
      <c r="H130" s="106">
        <f>SUM(H131)</f>
        <v>44.4</v>
      </c>
    </row>
    <row r="131" spans="1:8" ht="30">
      <c r="A131" s="94" t="s">
        <v>76</v>
      </c>
      <c r="B131" s="161"/>
      <c r="C131" s="10" t="s">
        <v>30</v>
      </c>
      <c r="D131" s="10" t="s">
        <v>13</v>
      </c>
      <c r="E131" s="13" t="s">
        <v>183</v>
      </c>
      <c r="F131" s="13" t="s">
        <v>77</v>
      </c>
      <c r="G131" s="97">
        <v>44.4</v>
      </c>
      <c r="H131" s="97">
        <v>44.4</v>
      </c>
    </row>
    <row r="132" spans="1:8" ht="15">
      <c r="A132" s="128" t="s">
        <v>32</v>
      </c>
      <c r="B132" s="161"/>
      <c r="C132" s="27" t="s">
        <v>33</v>
      </c>
      <c r="D132" s="27"/>
      <c r="E132" s="21"/>
      <c r="F132" s="21"/>
      <c r="G132" s="106">
        <f t="shared" ref="G132:H135" si="17">SUM(G133)</f>
        <v>827</v>
      </c>
      <c r="H132" s="106">
        <f t="shared" si="17"/>
        <v>766.2</v>
      </c>
    </row>
    <row r="133" spans="1:8" ht="15">
      <c r="A133" s="95" t="s">
        <v>34</v>
      </c>
      <c r="B133" s="161"/>
      <c r="C133" s="18" t="s">
        <v>33</v>
      </c>
      <c r="D133" s="18" t="s">
        <v>13</v>
      </c>
      <c r="E133" s="18"/>
      <c r="F133" s="18"/>
      <c r="G133" s="106">
        <f t="shared" si="17"/>
        <v>827</v>
      </c>
      <c r="H133" s="106">
        <f t="shared" si="17"/>
        <v>766.2</v>
      </c>
    </row>
    <row r="134" spans="1:8" ht="60">
      <c r="A134" s="129" t="s">
        <v>300</v>
      </c>
      <c r="B134" s="161"/>
      <c r="C134" s="15" t="s">
        <v>33</v>
      </c>
      <c r="D134" s="15" t="s">
        <v>13</v>
      </c>
      <c r="E134" s="15" t="s">
        <v>194</v>
      </c>
      <c r="F134" s="18"/>
      <c r="G134" s="106">
        <f t="shared" si="17"/>
        <v>827</v>
      </c>
      <c r="H134" s="106">
        <f t="shared" si="17"/>
        <v>766.2</v>
      </c>
    </row>
    <row r="135" spans="1:8" ht="60">
      <c r="A135" s="129" t="s">
        <v>191</v>
      </c>
      <c r="B135" s="161"/>
      <c r="C135" s="15" t="s">
        <v>33</v>
      </c>
      <c r="D135" s="15" t="s">
        <v>13</v>
      </c>
      <c r="E135" s="15" t="s">
        <v>195</v>
      </c>
      <c r="F135" s="18"/>
      <c r="G135" s="106">
        <f t="shared" si="17"/>
        <v>827</v>
      </c>
      <c r="H135" s="106">
        <f t="shared" si="17"/>
        <v>766.2</v>
      </c>
    </row>
    <row r="136" spans="1:8" ht="45">
      <c r="A136" s="129" t="s">
        <v>192</v>
      </c>
      <c r="B136" s="161"/>
      <c r="C136" s="15" t="s">
        <v>33</v>
      </c>
      <c r="D136" s="15" t="s">
        <v>13</v>
      </c>
      <c r="E136" s="15" t="s">
        <v>196</v>
      </c>
      <c r="F136" s="18"/>
      <c r="G136" s="106">
        <f>SUM(G137,G140)</f>
        <v>827</v>
      </c>
      <c r="H136" s="106">
        <f>SUM(H137,H140)</f>
        <v>766.2</v>
      </c>
    </row>
    <row r="137" spans="1:8" ht="15">
      <c r="A137" s="129" t="s">
        <v>193</v>
      </c>
      <c r="B137" s="161"/>
      <c r="C137" s="15" t="s">
        <v>33</v>
      </c>
      <c r="D137" s="15" t="s">
        <v>13</v>
      </c>
      <c r="E137" s="15" t="s">
        <v>197</v>
      </c>
      <c r="F137" s="18"/>
      <c r="G137" s="106">
        <f>SUM(G138:G139)</f>
        <v>647</v>
      </c>
      <c r="H137" s="106">
        <f>SUM(H138:H139)</f>
        <v>593.20000000000005</v>
      </c>
    </row>
    <row r="138" spans="1:8" ht="60">
      <c r="A138" s="94" t="s">
        <v>71</v>
      </c>
      <c r="B138" s="183"/>
      <c r="C138" s="20" t="s">
        <v>33</v>
      </c>
      <c r="D138" s="20" t="s">
        <v>13</v>
      </c>
      <c r="E138" s="13" t="s">
        <v>197</v>
      </c>
      <c r="F138" s="10" t="s">
        <v>73</v>
      </c>
      <c r="G138" s="155">
        <v>281.3</v>
      </c>
      <c r="H138" s="155">
        <v>257.89999999999998</v>
      </c>
    </row>
    <row r="139" spans="1:8" ht="30">
      <c r="A139" s="94" t="s">
        <v>111</v>
      </c>
      <c r="B139" s="161"/>
      <c r="C139" s="20" t="s">
        <v>33</v>
      </c>
      <c r="D139" s="20" t="s">
        <v>13</v>
      </c>
      <c r="E139" s="13" t="s">
        <v>197</v>
      </c>
      <c r="F139" s="10" t="s">
        <v>74</v>
      </c>
      <c r="G139" s="97">
        <v>365.7</v>
      </c>
      <c r="H139" s="97">
        <v>335.3</v>
      </c>
    </row>
    <row r="140" spans="1:8" ht="30">
      <c r="A140" s="116" t="s">
        <v>198</v>
      </c>
      <c r="B140" s="163"/>
      <c r="C140" s="15" t="s">
        <v>33</v>
      </c>
      <c r="D140" s="15" t="s">
        <v>13</v>
      </c>
      <c r="E140" s="15" t="s">
        <v>199</v>
      </c>
      <c r="F140" s="15"/>
      <c r="G140" s="106">
        <f>SUM(G141:G142)</f>
        <v>180</v>
      </c>
      <c r="H140" s="106">
        <f>SUM(H141:H142)</f>
        <v>173</v>
      </c>
    </row>
    <row r="141" spans="1:8" ht="60">
      <c r="A141" s="94" t="s">
        <v>71</v>
      </c>
      <c r="B141" s="183"/>
      <c r="C141" s="13" t="s">
        <v>33</v>
      </c>
      <c r="D141" s="13" t="s">
        <v>13</v>
      </c>
      <c r="E141" s="13" t="s">
        <v>199</v>
      </c>
      <c r="F141" s="12" t="s">
        <v>73</v>
      </c>
      <c r="G141" s="168">
        <v>125</v>
      </c>
      <c r="H141" s="168">
        <v>125</v>
      </c>
    </row>
    <row r="142" spans="1:8" ht="30">
      <c r="A142" s="94" t="s">
        <v>111</v>
      </c>
      <c r="B142" s="163"/>
      <c r="C142" s="13" t="s">
        <v>33</v>
      </c>
      <c r="D142" s="13" t="s">
        <v>13</v>
      </c>
      <c r="E142" s="13" t="s">
        <v>199</v>
      </c>
      <c r="F142" s="12" t="s">
        <v>74</v>
      </c>
      <c r="G142" s="130">
        <v>55</v>
      </c>
      <c r="H142" s="130">
        <v>48</v>
      </c>
    </row>
    <row r="143" spans="1:8" ht="33" thickTop="1" thickBot="1">
      <c r="A143" s="101" t="s">
        <v>215</v>
      </c>
      <c r="B143" s="6" t="s">
        <v>214</v>
      </c>
      <c r="C143" s="22"/>
      <c r="D143" s="22"/>
      <c r="E143" s="23"/>
      <c r="F143" s="23"/>
      <c r="G143" s="111">
        <f>SUM(G144)</f>
        <v>645.29999999999995</v>
      </c>
      <c r="H143" s="111">
        <f>SUM(H144)</f>
        <v>614.70000000000005</v>
      </c>
    </row>
    <row r="144" spans="1:8" ht="15.75" thickTop="1">
      <c r="A144" s="103" t="s">
        <v>12</v>
      </c>
      <c r="B144" s="54"/>
      <c r="C144" s="63" t="s">
        <v>13</v>
      </c>
      <c r="D144" s="54"/>
      <c r="E144" s="54"/>
      <c r="F144" s="64"/>
      <c r="G144" s="112">
        <f t="shared" ref="G144:H148" si="18">SUM(G145)</f>
        <v>645.29999999999995</v>
      </c>
      <c r="H144" s="112">
        <f t="shared" si="18"/>
        <v>614.70000000000005</v>
      </c>
    </row>
    <row r="145" spans="1:8" ht="45">
      <c r="A145" s="105" t="s">
        <v>51</v>
      </c>
      <c r="B145" s="161"/>
      <c r="C145" s="8" t="s">
        <v>13</v>
      </c>
      <c r="D145" s="8" t="s">
        <v>44</v>
      </c>
      <c r="E145" s="28"/>
      <c r="F145" s="13"/>
      <c r="G145" s="106">
        <f t="shared" ref="G145:H147" si="19">SUM(G146)</f>
        <v>645.29999999999995</v>
      </c>
      <c r="H145" s="106">
        <f t="shared" si="19"/>
        <v>614.70000000000005</v>
      </c>
    </row>
    <row r="146" spans="1:8" ht="15">
      <c r="A146" s="100" t="s">
        <v>211</v>
      </c>
      <c r="B146" s="183"/>
      <c r="C146" s="66" t="s">
        <v>13</v>
      </c>
      <c r="D146" s="66" t="s">
        <v>44</v>
      </c>
      <c r="E146" s="78" t="s">
        <v>210</v>
      </c>
      <c r="F146" s="14"/>
      <c r="G146" s="126">
        <f t="shared" si="19"/>
        <v>645.29999999999995</v>
      </c>
      <c r="H146" s="126">
        <f t="shared" si="19"/>
        <v>614.70000000000005</v>
      </c>
    </row>
    <row r="147" spans="1:8" ht="30">
      <c r="A147" s="100" t="s">
        <v>326</v>
      </c>
      <c r="B147" s="183"/>
      <c r="C147" s="66" t="s">
        <v>13</v>
      </c>
      <c r="D147" s="66" t="s">
        <v>44</v>
      </c>
      <c r="E147" s="78" t="s">
        <v>90</v>
      </c>
      <c r="F147" s="14"/>
      <c r="G147" s="126">
        <f t="shared" si="19"/>
        <v>645.29999999999995</v>
      </c>
      <c r="H147" s="126">
        <f t="shared" si="19"/>
        <v>614.70000000000005</v>
      </c>
    </row>
    <row r="148" spans="1:8" ht="15">
      <c r="A148" s="107" t="s">
        <v>218</v>
      </c>
      <c r="B148" s="51"/>
      <c r="C148" s="9" t="s">
        <v>13</v>
      </c>
      <c r="D148" s="9" t="s">
        <v>44</v>
      </c>
      <c r="E148" s="15" t="s">
        <v>216</v>
      </c>
      <c r="F148" s="9"/>
      <c r="G148" s="106">
        <f t="shared" si="18"/>
        <v>645.29999999999995</v>
      </c>
      <c r="H148" s="106">
        <f t="shared" si="18"/>
        <v>614.70000000000005</v>
      </c>
    </row>
    <row r="149" spans="1:8" ht="15">
      <c r="A149" s="107" t="s">
        <v>83</v>
      </c>
      <c r="B149" s="51"/>
      <c r="C149" s="10" t="s">
        <v>13</v>
      </c>
      <c r="D149" s="10" t="s">
        <v>44</v>
      </c>
      <c r="E149" s="15" t="s">
        <v>217</v>
      </c>
      <c r="F149" s="9"/>
      <c r="G149" s="106">
        <f>SUM(G150:G150)</f>
        <v>645.29999999999995</v>
      </c>
      <c r="H149" s="106">
        <f>SUM(H150:H150)</f>
        <v>614.70000000000005</v>
      </c>
    </row>
    <row r="150" spans="1:8" ht="60">
      <c r="A150" s="94" t="s">
        <v>71</v>
      </c>
      <c r="B150" s="51"/>
      <c r="C150" s="10" t="s">
        <v>13</v>
      </c>
      <c r="D150" s="10" t="s">
        <v>44</v>
      </c>
      <c r="E150" s="13" t="s">
        <v>217</v>
      </c>
      <c r="F150" s="10" t="s">
        <v>73</v>
      </c>
      <c r="G150" s="97">
        <v>645.29999999999995</v>
      </c>
      <c r="H150" s="97">
        <v>614.70000000000005</v>
      </c>
    </row>
    <row r="151" spans="1:8" ht="33" thickTop="1" thickBot="1">
      <c r="A151" s="101" t="s">
        <v>49</v>
      </c>
      <c r="B151" s="6" t="s">
        <v>50</v>
      </c>
      <c r="C151" s="22"/>
      <c r="D151" s="22"/>
      <c r="E151" s="23"/>
      <c r="F151" s="23"/>
      <c r="G151" s="111">
        <f>SUM(G152,G165,G172,G193,G215,G264,G283,G179,G276)</f>
        <v>88510.5</v>
      </c>
      <c r="H151" s="111">
        <f>SUM(H152,H165,H172,H193,H215,H264,H283,H179,H276)</f>
        <v>86054.200000000012</v>
      </c>
    </row>
    <row r="152" spans="1:8" ht="16.5" thickTop="1">
      <c r="A152" s="103" t="s">
        <v>12</v>
      </c>
      <c r="B152" s="54"/>
      <c r="C152" s="63" t="s">
        <v>13</v>
      </c>
      <c r="D152" s="54"/>
      <c r="E152" s="54"/>
      <c r="F152" s="54"/>
      <c r="G152" s="131">
        <f>SUM(G153,G160)</f>
        <v>5121.8999999999996</v>
      </c>
      <c r="H152" s="131">
        <f>SUM(H153,H160)</f>
        <v>4663.8</v>
      </c>
    </row>
    <row r="153" spans="1:8" ht="45">
      <c r="A153" s="105" t="s">
        <v>51</v>
      </c>
      <c r="B153" s="161"/>
      <c r="C153" s="8" t="s">
        <v>13</v>
      </c>
      <c r="D153" s="8" t="s">
        <v>44</v>
      </c>
      <c r="E153" s="28"/>
      <c r="F153" s="28"/>
      <c r="G153" s="99">
        <f t="shared" ref="G153:H156" si="20">SUM(G154)</f>
        <v>4897.8999999999996</v>
      </c>
      <c r="H153" s="99">
        <f t="shared" si="20"/>
        <v>4439.8</v>
      </c>
    </row>
    <row r="154" spans="1:8" ht="75">
      <c r="A154" s="107" t="s">
        <v>283</v>
      </c>
      <c r="B154" s="161"/>
      <c r="C154" s="15" t="s">
        <v>13</v>
      </c>
      <c r="D154" s="15" t="s">
        <v>44</v>
      </c>
      <c r="E154" s="15" t="s">
        <v>93</v>
      </c>
      <c r="F154" s="29"/>
      <c r="G154" s="106">
        <f t="shared" si="20"/>
        <v>4897.8999999999996</v>
      </c>
      <c r="H154" s="106">
        <f t="shared" si="20"/>
        <v>4439.8</v>
      </c>
    </row>
    <row r="155" spans="1:8" ht="30">
      <c r="A155" s="107" t="s">
        <v>86</v>
      </c>
      <c r="B155" s="161"/>
      <c r="C155" s="15" t="s">
        <v>13</v>
      </c>
      <c r="D155" s="15" t="s">
        <v>44</v>
      </c>
      <c r="E155" s="15" t="s">
        <v>94</v>
      </c>
      <c r="F155" s="29"/>
      <c r="G155" s="106">
        <f t="shared" si="20"/>
        <v>4897.8999999999996</v>
      </c>
      <c r="H155" s="106">
        <f t="shared" si="20"/>
        <v>4439.8</v>
      </c>
    </row>
    <row r="156" spans="1:8" ht="30">
      <c r="A156" s="107" t="s">
        <v>87</v>
      </c>
      <c r="B156" s="161"/>
      <c r="C156" s="15" t="s">
        <v>13</v>
      </c>
      <c r="D156" s="15" t="s">
        <v>44</v>
      </c>
      <c r="E156" s="15" t="s">
        <v>95</v>
      </c>
      <c r="F156" s="29"/>
      <c r="G156" s="106">
        <f t="shared" si="20"/>
        <v>4897.8999999999996</v>
      </c>
      <c r="H156" s="106">
        <f t="shared" si="20"/>
        <v>4439.8</v>
      </c>
    </row>
    <row r="157" spans="1:8" ht="15">
      <c r="A157" s="107" t="s">
        <v>83</v>
      </c>
      <c r="B157" s="161"/>
      <c r="C157" s="15" t="s">
        <v>13</v>
      </c>
      <c r="D157" s="15" t="s">
        <v>44</v>
      </c>
      <c r="E157" s="15" t="s">
        <v>85</v>
      </c>
      <c r="F157" s="29"/>
      <c r="G157" s="106">
        <f>SUM(G158:G159)</f>
        <v>4897.8999999999996</v>
      </c>
      <c r="H157" s="106">
        <f>SUM(H158:H159)</f>
        <v>4439.8</v>
      </c>
    </row>
    <row r="158" spans="1:8" ht="60">
      <c r="A158" s="94" t="s">
        <v>71</v>
      </c>
      <c r="B158" s="161"/>
      <c r="C158" s="24" t="s">
        <v>13</v>
      </c>
      <c r="D158" s="24" t="s">
        <v>44</v>
      </c>
      <c r="E158" s="13" t="s">
        <v>85</v>
      </c>
      <c r="F158" s="10" t="s">
        <v>73</v>
      </c>
      <c r="G158" s="97">
        <v>4482.5</v>
      </c>
      <c r="H158" s="97">
        <v>4439.8</v>
      </c>
    </row>
    <row r="159" spans="1:8" ht="30">
      <c r="A159" s="94" t="s">
        <v>111</v>
      </c>
      <c r="B159" s="161"/>
      <c r="C159" s="24" t="s">
        <v>13</v>
      </c>
      <c r="D159" s="24" t="s">
        <v>44</v>
      </c>
      <c r="E159" s="13" t="s">
        <v>85</v>
      </c>
      <c r="F159" s="10" t="s">
        <v>74</v>
      </c>
      <c r="G159" s="97">
        <v>415.4</v>
      </c>
      <c r="H159" s="97">
        <v>0</v>
      </c>
    </row>
    <row r="160" spans="1:8" ht="15">
      <c r="A160" s="125" t="s">
        <v>52</v>
      </c>
      <c r="B160" s="161"/>
      <c r="C160" s="8" t="s">
        <v>13</v>
      </c>
      <c r="D160" s="8" t="s">
        <v>33</v>
      </c>
      <c r="E160" s="17"/>
      <c r="F160" s="17"/>
      <c r="G160" s="106">
        <f t="shared" ref="G160:H163" si="21">SUM(G161)</f>
        <v>224</v>
      </c>
      <c r="H160" s="106">
        <f t="shared" si="21"/>
        <v>224</v>
      </c>
    </row>
    <row r="161" spans="1:8" ht="15">
      <c r="A161" s="100" t="s">
        <v>211</v>
      </c>
      <c r="B161" s="161"/>
      <c r="C161" s="19" t="s">
        <v>13</v>
      </c>
      <c r="D161" s="19" t="s">
        <v>33</v>
      </c>
      <c r="E161" s="19" t="s">
        <v>210</v>
      </c>
      <c r="F161" s="19"/>
      <c r="G161" s="106">
        <f t="shared" si="21"/>
        <v>224</v>
      </c>
      <c r="H161" s="106">
        <f t="shared" si="21"/>
        <v>224</v>
      </c>
    </row>
    <row r="162" spans="1:8" ht="30">
      <c r="A162" s="100" t="s">
        <v>326</v>
      </c>
      <c r="B162" s="161"/>
      <c r="C162" s="19" t="s">
        <v>13</v>
      </c>
      <c r="D162" s="19" t="s">
        <v>33</v>
      </c>
      <c r="E162" s="19" t="s">
        <v>90</v>
      </c>
      <c r="F162" s="19"/>
      <c r="G162" s="106">
        <f t="shared" si="21"/>
        <v>224</v>
      </c>
      <c r="H162" s="106">
        <f t="shared" si="21"/>
        <v>224</v>
      </c>
    </row>
    <row r="163" spans="1:8" ht="45">
      <c r="A163" s="124" t="s">
        <v>91</v>
      </c>
      <c r="B163" s="161"/>
      <c r="C163" s="9" t="s">
        <v>13</v>
      </c>
      <c r="D163" s="9" t="s">
        <v>33</v>
      </c>
      <c r="E163" s="19" t="s">
        <v>92</v>
      </c>
      <c r="F163" s="28"/>
      <c r="G163" s="106">
        <f t="shared" si="21"/>
        <v>224</v>
      </c>
      <c r="H163" s="106">
        <f t="shared" si="21"/>
        <v>224</v>
      </c>
    </row>
    <row r="164" spans="1:8" ht="15">
      <c r="A164" s="94" t="s">
        <v>72</v>
      </c>
      <c r="B164" s="161"/>
      <c r="C164" s="10" t="s">
        <v>13</v>
      </c>
      <c r="D164" s="10" t="s">
        <v>33</v>
      </c>
      <c r="E164" s="20" t="s">
        <v>92</v>
      </c>
      <c r="F164" s="10" t="s">
        <v>75</v>
      </c>
      <c r="G164" s="97">
        <v>224</v>
      </c>
      <c r="H164" s="97">
        <v>224</v>
      </c>
    </row>
    <row r="165" spans="1:8" ht="15">
      <c r="A165" s="132" t="s">
        <v>53</v>
      </c>
      <c r="B165" s="161"/>
      <c r="C165" s="27" t="s">
        <v>25</v>
      </c>
      <c r="D165" s="28"/>
      <c r="E165" s="28"/>
      <c r="F165" s="28"/>
      <c r="G165" s="106">
        <f t="shared" ref="G165:H170" si="22">SUM(G166)</f>
        <v>673.1</v>
      </c>
      <c r="H165" s="106">
        <f t="shared" si="22"/>
        <v>696.5</v>
      </c>
    </row>
    <row r="166" spans="1:8" ht="30">
      <c r="A166" s="133" t="s">
        <v>54</v>
      </c>
      <c r="B166" s="161"/>
      <c r="C166" s="18" t="s">
        <v>25</v>
      </c>
      <c r="D166" s="18" t="s">
        <v>15</v>
      </c>
      <c r="E166" s="18"/>
      <c r="F166" s="18"/>
      <c r="G166" s="106">
        <f t="shared" si="22"/>
        <v>673.1</v>
      </c>
      <c r="H166" s="106">
        <f t="shared" si="22"/>
        <v>696.5</v>
      </c>
    </row>
    <row r="167" spans="1:8" ht="75">
      <c r="A167" s="107" t="s">
        <v>283</v>
      </c>
      <c r="B167" s="161"/>
      <c r="C167" s="9" t="s">
        <v>25</v>
      </c>
      <c r="D167" s="9" t="s">
        <v>15</v>
      </c>
      <c r="E167" s="15" t="s">
        <v>93</v>
      </c>
      <c r="F167" s="9"/>
      <c r="G167" s="106">
        <f t="shared" si="22"/>
        <v>673.1</v>
      </c>
      <c r="H167" s="106">
        <f t="shared" si="22"/>
        <v>696.5</v>
      </c>
    </row>
    <row r="168" spans="1:8" ht="30">
      <c r="A168" s="107" t="s">
        <v>86</v>
      </c>
      <c r="B168" s="161"/>
      <c r="C168" s="9" t="s">
        <v>25</v>
      </c>
      <c r="D168" s="9" t="s">
        <v>15</v>
      </c>
      <c r="E168" s="15" t="s">
        <v>94</v>
      </c>
      <c r="F168" s="65"/>
      <c r="G168" s="123">
        <f t="shared" si="22"/>
        <v>673.1</v>
      </c>
      <c r="H168" s="123">
        <f t="shared" si="22"/>
        <v>696.5</v>
      </c>
    </row>
    <row r="169" spans="1:8" ht="30">
      <c r="A169" s="116" t="s">
        <v>88</v>
      </c>
      <c r="B169" s="161"/>
      <c r="C169" s="9" t="s">
        <v>25</v>
      </c>
      <c r="D169" s="9" t="s">
        <v>15</v>
      </c>
      <c r="E169" s="15" t="s">
        <v>96</v>
      </c>
      <c r="F169" s="65"/>
      <c r="G169" s="123">
        <f t="shared" si="22"/>
        <v>673.1</v>
      </c>
      <c r="H169" s="123">
        <f t="shared" si="22"/>
        <v>696.5</v>
      </c>
    </row>
    <row r="170" spans="1:8" ht="45">
      <c r="A170" s="70" t="s">
        <v>89</v>
      </c>
      <c r="B170" s="161"/>
      <c r="C170" s="9" t="s">
        <v>25</v>
      </c>
      <c r="D170" s="9" t="s">
        <v>15</v>
      </c>
      <c r="E170" s="181" t="s">
        <v>118</v>
      </c>
      <c r="F170" s="65"/>
      <c r="G170" s="123">
        <f t="shared" si="22"/>
        <v>673.1</v>
      </c>
      <c r="H170" s="123">
        <f t="shared" si="22"/>
        <v>696.5</v>
      </c>
    </row>
    <row r="171" spans="1:8" ht="15">
      <c r="A171" s="94" t="s">
        <v>26</v>
      </c>
      <c r="B171" s="161"/>
      <c r="C171" s="11" t="s">
        <v>25</v>
      </c>
      <c r="D171" s="11" t="s">
        <v>15</v>
      </c>
      <c r="E171" s="83" t="s">
        <v>118</v>
      </c>
      <c r="F171" s="12" t="s">
        <v>79</v>
      </c>
      <c r="G171" s="130">
        <v>673.1</v>
      </c>
      <c r="H171" s="130">
        <v>696.5</v>
      </c>
    </row>
    <row r="172" spans="1:8" ht="28.5">
      <c r="A172" s="108" t="s">
        <v>70</v>
      </c>
      <c r="B172" s="183"/>
      <c r="C172" s="25" t="s">
        <v>15</v>
      </c>
      <c r="D172" s="10"/>
      <c r="E172" s="13"/>
      <c r="F172" s="10"/>
      <c r="G172" s="99">
        <f>SUM(G173)</f>
        <v>55</v>
      </c>
      <c r="H172" s="99">
        <f>SUM(H173)</f>
        <v>52</v>
      </c>
    </row>
    <row r="173" spans="1:8" ht="30">
      <c r="A173" s="115" t="s">
        <v>286</v>
      </c>
      <c r="B173" s="183"/>
      <c r="C173" s="8" t="s">
        <v>15</v>
      </c>
      <c r="D173" s="8" t="s">
        <v>30</v>
      </c>
      <c r="E173" s="13"/>
      <c r="F173" s="10"/>
      <c r="G173" s="109">
        <f t="shared" ref="G173:H177" si="23">SUM(G174)</f>
        <v>55</v>
      </c>
      <c r="H173" s="109">
        <f t="shared" si="23"/>
        <v>52</v>
      </c>
    </row>
    <row r="174" spans="1:8" ht="45">
      <c r="A174" s="96" t="s">
        <v>287</v>
      </c>
      <c r="B174" s="183"/>
      <c r="C174" s="9" t="s">
        <v>15</v>
      </c>
      <c r="D174" s="9" t="s">
        <v>30</v>
      </c>
      <c r="E174" s="15" t="s">
        <v>234</v>
      </c>
      <c r="F174" s="10"/>
      <c r="G174" s="109">
        <f t="shared" si="23"/>
        <v>55</v>
      </c>
      <c r="H174" s="109">
        <f t="shared" si="23"/>
        <v>52</v>
      </c>
    </row>
    <row r="175" spans="1:8" ht="30">
      <c r="A175" s="100" t="s">
        <v>235</v>
      </c>
      <c r="B175" s="183"/>
      <c r="C175" s="9" t="s">
        <v>15</v>
      </c>
      <c r="D175" s="9" t="s">
        <v>30</v>
      </c>
      <c r="E175" s="15" t="s">
        <v>236</v>
      </c>
      <c r="F175" s="9"/>
      <c r="G175" s="109">
        <f t="shared" si="23"/>
        <v>55</v>
      </c>
      <c r="H175" s="109">
        <f t="shared" si="23"/>
        <v>52</v>
      </c>
    </row>
    <row r="176" spans="1:8" ht="30">
      <c r="A176" s="100" t="s">
        <v>237</v>
      </c>
      <c r="B176" s="183"/>
      <c r="C176" s="9" t="s">
        <v>15</v>
      </c>
      <c r="D176" s="9" t="s">
        <v>30</v>
      </c>
      <c r="E176" s="15" t="s">
        <v>238</v>
      </c>
      <c r="F176" s="9"/>
      <c r="G176" s="109">
        <f t="shared" si="23"/>
        <v>55</v>
      </c>
      <c r="H176" s="109">
        <f t="shared" si="23"/>
        <v>52</v>
      </c>
    </row>
    <row r="177" spans="1:8" ht="30">
      <c r="A177" s="100" t="s">
        <v>246</v>
      </c>
      <c r="B177" s="183"/>
      <c r="C177" s="9" t="s">
        <v>15</v>
      </c>
      <c r="D177" s="9" t="s">
        <v>30</v>
      </c>
      <c r="E177" s="15" t="s">
        <v>239</v>
      </c>
      <c r="F177" s="9"/>
      <c r="G177" s="109">
        <f t="shared" si="23"/>
        <v>55</v>
      </c>
      <c r="H177" s="109">
        <f t="shared" si="23"/>
        <v>52</v>
      </c>
    </row>
    <row r="178" spans="1:8" ht="30">
      <c r="A178" s="94" t="s">
        <v>26</v>
      </c>
      <c r="B178" s="183"/>
      <c r="C178" s="10" t="s">
        <v>15</v>
      </c>
      <c r="D178" s="10" t="s">
        <v>30</v>
      </c>
      <c r="E178" s="13" t="s">
        <v>239</v>
      </c>
      <c r="F178" s="10" t="s">
        <v>79</v>
      </c>
      <c r="G178" s="110">
        <v>55</v>
      </c>
      <c r="H178" s="110">
        <v>52</v>
      </c>
    </row>
    <row r="179" spans="1:8" ht="15">
      <c r="A179" s="132" t="s">
        <v>18</v>
      </c>
      <c r="B179" s="169"/>
      <c r="C179" s="171" t="s">
        <v>19</v>
      </c>
      <c r="D179" s="172"/>
      <c r="E179" s="171"/>
      <c r="F179" s="171"/>
      <c r="G179" s="106">
        <f>SUM(G180,G187)</f>
        <v>233</v>
      </c>
      <c r="H179" s="106">
        <f>SUM(H180,H187)</f>
        <v>224</v>
      </c>
    </row>
    <row r="180" spans="1:8" ht="15">
      <c r="A180" s="170" t="s">
        <v>231</v>
      </c>
      <c r="B180" s="169"/>
      <c r="C180" s="173" t="s">
        <v>19</v>
      </c>
      <c r="D180" s="173" t="s">
        <v>13</v>
      </c>
      <c r="E180" s="171"/>
      <c r="F180" s="171"/>
      <c r="G180" s="106">
        <f t="shared" ref="G180:H183" si="24">SUM(G181)</f>
        <v>35</v>
      </c>
      <c r="H180" s="106">
        <f t="shared" si="24"/>
        <v>34</v>
      </c>
    </row>
    <row r="181" spans="1:8" ht="45">
      <c r="A181" s="116" t="s">
        <v>301</v>
      </c>
      <c r="B181" s="169"/>
      <c r="C181" s="61" t="s">
        <v>19</v>
      </c>
      <c r="D181" s="61" t="s">
        <v>13</v>
      </c>
      <c r="E181" s="61" t="s">
        <v>170</v>
      </c>
      <c r="F181" s="61"/>
      <c r="G181" s="106">
        <f t="shared" si="24"/>
        <v>35</v>
      </c>
      <c r="H181" s="106">
        <f t="shared" si="24"/>
        <v>34</v>
      </c>
    </row>
    <row r="182" spans="1:8" ht="45">
      <c r="A182" s="116" t="s">
        <v>167</v>
      </c>
      <c r="B182" s="169"/>
      <c r="C182" s="61" t="s">
        <v>19</v>
      </c>
      <c r="D182" s="61" t="s">
        <v>13</v>
      </c>
      <c r="E182" s="61" t="s">
        <v>171</v>
      </c>
      <c r="F182" s="16"/>
      <c r="G182" s="106">
        <f t="shared" si="24"/>
        <v>35</v>
      </c>
      <c r="H182" s="106">
        <f t="shared" si="24"/>
        <v>34</v>
      </c>
    </row>
    <row r="183" spans="1:8" ht="30">
      <c r="A183" s="116" t="s">
        <v>168</v>
      </c>
      <c r="B183" s="169"/>
      <c r="C183" s="61" t="s">
        <v>19</v>
      </c>
      <c r="D183" s="61" t="s">
        <v>13</v>
      </c>
      <c r="E183" s="61" t="s">
        <v>172</v>
      </c>
      <c r="F183" s="16"/>
      <c r="G183" s="106">
        <f t="shared" si="24"/>
        <v>35</v>
      </c>
      <c r="H183" s="106">
        <f t="shared" si="24"/>
        <v>34</v>
      </c>
    </row>
    <row r="184" spans="1:8" ht="105">
      <c r="A184" s="100" t="s">
        <v>241</v>
      </c>
      <c r="B184" s="169"/>
      <c r="C184" s="61" t="s">
        <v>19</v>
      </c>
      <c r="D184" s="61" t="s">
        <v>13</v>
      </c>
      <c r="E184" s="61" t="s">
        <v>232</v>
      </c>
      <c r="F184" s="16"/>
      <c r="G184" s="106">
        <f>SUM(G185:G186)</f>
        <v>35</v>
      </c>
      <c r="H184" s="106">
        <f>SUM(H185:H186)</f>
        <v>34</v>
      </c>
    </row>
    <row r="185" spans="1:8" ht="15">
      <c r="A185" s="94" t="s">
        <v>26</v>
      </c>
      <c r="B185" s="169"/>
      <c r="C185" s="16" t="s">
        <v>19</v>
      </c>
      <c r="D185" s="16" t="s">
        <v>13</v>
      </c>
      <c r="E185" s="61" t="s">
        <v>232</v>
      </c>
      <c r="F185" s="16" t="s">
        <v>79</v>
      </c>
      <c r="G185" s="97">
        <v>15</v>
      </c>
      <c r="H185" s="97">
        <v>14</v>
      </c>
    </row>
    <row r="186" spans="1:8" ht="30">
      <c r="A186" s="94" t="s">
        <v>81</v>
      </c>
      <c r="B186" s="169"/>
      <c r="C186" s="16" t="s">
        <v>19</v>
      </c>
      <c r="D186" s="16" t="s">
        <v>13</v>
      </c>
      <c r="E186" s="16" t="s">
        <v>232</v>
      </c>
      <c r="F186" s="16" t="s">
        <v>78</v>
      </c>
      <c r="G186" s="97">
        <v>20</v>
      </c>
      <c r="H186" s="97">
        <v>20</v>
      </c>
    </row>
    <row r="187" spans="1:8" ht="15">
      <c r="A187" s="125" t="s">
        <v>264</v>
      </c>
      <c r="B187" s="183"/>
      <c r="C187" s="8" t="s">
        <v>19</v>
      </c>
      <c r="D187" s="8" t="s">
        <v>41</v>
      </c>
      <c r="E187" s="19"/>
      <c r="F187" s="19"/>
      <c r="G187" s="106">
        <f t="shared" ref="G187:H191" si="25">SUM(G188)</f>
        <v>198</v>
      </c>
      <c r="H187" s="106">
        <f t="shared" si="25"/>
        <v>190</v>
      </c>
    </row>
    <row r="188" spans="1:8" ht="60">
      <c r="A188" s="100" t="s">
        <v>293</v>
      </c>
      <c r="B188" s="183"/>
      <c r="C188" s="15" t="s">
        <v>19</v>
      </c>
      <c r="D188" s="15" t="s">
        <v>41</v>
      </c>
      <c r="E188" s="15" t="s">
        <v>253</v>
      </c>
      <c r="F188" s="13"/>
      <c r="G188" s="106">
        <f t="shared" si="25"/>
        <v>198</v>
      </c>
      <c r="H188" s="106">
        <f t="shared" si="25"/>
        <v>190</v>
      </c>
    </row>
    <row r="189" spans="1:8" ht="30">
      <c r="A189" s="120" t="s">
        <v>265</v>
      </c>
      <c r="B189" s="183"/>
      <c r="C189" s="13" t="s">
        <v>19</v>
      </c>
      <c r="D189" s="13" t="s">
        <v>41</v>
      </c>
      <c r="E189" s="15" t="s">
        <v>266</v>
      </c>
      <c r="F189" s="13"/>
      <c r="G189" s="106">
        <f t="shared" si="25"/>
        <v>198</v>
      </c>
      <c r="H189" s="106">
        <f t="shared" si="25"/>
        <v>190</v>
      </c>
    </row>
    <row r="190" spans="1:8" ht="15">
      <c r="A190" s="120" t="s">
        <v>267</v>
      </c>
      <c r="B190" s="183"/>
      <c r="C190" s="9" t="s">
        <v>19</v>
      </c>
      <c r="D190" s="9" t="s">
        <v>41</v>
      </c>
      <c r="E190" s="15" t="s">
        <v>268</v>
      </c>
      <c r="F190" s="13"/>
      <c r="G190" s="106">
        <f t="shared" si="25"/>
        <v>198</v>
      </c>
      <c r="H190" s="106">
        <f t="shared" si="25"/>
        <v>190</v>
      </c>
    </row>
    <row r="191" spans="1:8" ht="30">
      <c r="A191" s="100" t="s">
        <v>269</v>
      </c>
      <c r="B191" s="183"/>
      <c r="C191" s="13" t="s">
        <v>19</v>
      </c>
      <c r="D191" s="13" t="s">
        <v>41</v>
      </c>
      <c r="E191" s="15" t="s">
        <v>270</v>
      </c>
      <c r="F191" s="13"/>
      <c r="G191" s="106">
        <f t="shared" si="25"/>
        <v>198</v>
      </c>
      <c r="H191" s="106">
        <f t="shared" si="25"/>
        <v>190</v>
      </c>
    </row>
    <row r="192" spans="1:8" ht="30">
      <c r="A192" s="94" t="s">
        <v>26</v>
      </c>
      <c r="B192" s="183"/>
      <c r="C192" s="10" t="s">
        <v>19</v>
      </c>
      <c r="D192" s="10" t="s">
        <v>41</v>
      </c>
      <c r="E192" s="13" t="s">
        <v>270</v>
      </c>
      <c r="F192" s="13" t="s">
        <v>79</v>
      </c>
      <c r="G192" s="97">
        <v>198</v>
      </c>
      <c r="H192" s="97">
        <v>190</v>
      </c>
    </row>
    <row r="193" spans="1:8" ht="15">
      <c r="A193" s="119" t="s">
        <v>40</v>
      </c>
      <c r="B193" s="161"/>
      <c r="C193" s="27" t="s">
        <v>41</v>
      </c>
      <c r="D193" s="9"/>
      <c r="E193" s="19"/>
      <c r="F193" s="19"/>
      <c r="G193" s="106">
        <f>SUM(G194,G202)</f>
        <v>6661</v>
      </c>
      <c r="H193" s="106">
        <f>SUM(H194,H202)</f>
        <v>6648</v>
      </c>
    </row>
    <row r="194" spans="1:8" ht="15">
      <c r="A194" s="125" t="s">
        <v>48</v>
      </c>
      <c r="B194" s="161"/>
      <c r="C194" s="8" t="s">
        <v>41</v>
      </c>
      <c r="D194" s="8" t="s">
        <v>25</v>
      </c>
      <c r="E194" s="19"/>
      <c r="F194" s="19"/>
      <c r="G194" s="106">
        <f t="shared" ref="G194:H200" si="26">SUM(G195)</f>
        <v>1451</v>
      </c>
      <c r="H194" s="106">
        <f t="shared" si="26"/>
        <v>1418</v>
      </c>
    </row>
    <row r="195" spans="1:8" ht="60">
      <c r="A195" s="120" t="s">
        <v>304</v>
      </c>
      <c r="B195" s="161"/>
      <c r="C195" s="15" t="s">
        <v>41</v>
      </c>
      <c r="D195" s="15" t="s">
        <v>25</v>
      </c>
      <c r="E195" s="15" t="s">
        <v>134</v>
      </c>
      <c r="F195" s="13"/>
      <c r="G195" s="106">
        <f t="shared" si="26"/>
        <v>1451</v>
      </c>
      <c r="H195" s="106">
        <f t="shared" si="26"/>
        <v>1418</v>
      </c>
    </row>
    <row r="196" spans="1:8" ht="45">
      <c r="A196" s="120" t="s">
        <v>132</v>
      </c>
      <c r="B196" s="161"/>
      <c r="C196" s="13" t="s">
        <v>41</v>
      </c>
      <c r="D196" s="13" t="s">
        <v>25</v>
      </c>
      <c r="E196" s="15" t="s">
        <v>135</v>
      </c>
      <c r="F196" s="13"/>
      <c r="G196" s="106">
        <f t="shared" si="26"/>
        <v>1451</v>
      </c>
      <c r="H196" s="106">
        <f t="shared" si="26"/>
        <v>1418</v>
      </c>
    </row>
    <row r="197" spans="1:8" ht="30">
      <c r="A197" s="120" t="s">
        <v>133</v>
      </c>
      <c r="B197" s="161"/>
      <c r="C197" s="9" t="s">
        <v>41</v>
      </c>
      <c r="D197" s="9" t="s">
        <v>25</v>
      </c>
      <c r="E197" s="15" t="s">
        <v>137</v>
      </c>
      <c r="F197" s="13"/>
      <c r="G197" s="106">
        <f>SUM(G198,G200)</f>
        <v>1451</v>
      </c>
      <c r="H197" s="106">
        <f>SUM(H198,H200)</f>
        <v>1418</v>
      </c>
    </row>
    <row r="198" spans="1:8" ht="45">
      <c r="A198" s="100" t="s">
        <v>314</v>
      </c>
      <c r="B198" s="183"/>
      <c r="C198" s="13" t="s">
        <v>41</v>
      </c>
      <c r="D198" s="13" t="s">
        <v>25</v>
      </c>
      <c r="E198" s="15" t="s">
        <v>315</v>
      </c>
      <c r="F198" s="13"/>
      <c r="G198" s="106">
        <f>SUM(G199)</f>
        <v>792</v>
      </c>
      <c r="H198" s="106">
        <f>SUM(H199)</f>
        <v>759</v>
      </c>
    </row>
    <row r="199" spans="1:8" ht="30">
      <c r="A199" s="94" t="s">
        <v>26</v>
      </c>
      <c r="B199" s="183"/>
      <c r="C199" s="10" t="s">
        <v>41</v>
      </c>
      <c r="D199" s="10" t="s">
        <v>25</v>
      </c>
      <c r="E199" s="13" t="s">
        <v>315</v>
      </c>
      <c r="F199" s="13" t="s">
        <v>79</v>
      </c>
      <c r="G199" s="97">
        <v>792</v>
      </c>
      <c r="H199" s="97">
        <v>759</v>
      </c>
    </row>
    <row r="200" spans="1:8" ht="60">
      <c r="A200" s="100" t="s">
        <v>136</v>
      </c>
      <c r="B200" s="161"/>
      <c r="C200" s="13" t="s">
        <v>41</v>
      </c>
      <c r="D200" s="13" t="s">
        <v>25</v>
      </c>
      <c r="E200" s="15" t="s">
        <v>139</v>
      </c>
      <c r="F200" s="13"/>
      <c r="G200" s="106">
        <f t="shared" si="26"/>
        <v>659</v>
      </c>
      <c r="H200" s="106">
        <f t="shared" si="26"/>
        <v>659</v>
      </c>
    </row>
    <row r="201" spans="1:8" ht="30">
      <c r="A201" s="94" t="s">
        <v>26</v>
      </c>
      <c r="B201" s="161"/>
      <c r="C201" s="10" t="s">
        <v>41</v>
      </c>
      <c r="D201" s="10" t="s">
        <v>25</v>
      </c>
      <c r="E201" s="13" t="s">
        <v>139</v>
      </c>
      <c r="F201" s="13" t="s">
        <v>79</v>
      </c>
      <c r="G201" s="97">
        <v>659</v>
      </c>
      <c r="H201" s="97">
        <v>659</v>
      </c>
    </row>
    <row r="202" spans="1:8" ht="15">
      <c r="A202" s="95" t="s">
        <v>43</v>
      </c>
      <c r="B202" s="163"/>
      <c r="C202" s="18" t="s">
        <v>41</v>
      </c>
      <c r="D202" s="18" t="s">
        <v>15</v>
      </c>
      <c r="E202" s="18"/>
      <c r="F202" s="18"/>
      <c r="G202" s="106">
        <f>SUM(G203,G210)</f>
        <v>5210</v>
      </c>
      <c r="H202" s="106">
        <f>SUM(H203,H210)</f>
        <v>5230</v>
      </c>
    </row>
    <row r="203" spans="1:8" ht="45">
      <c r="A203" s="127" t="s">
        <v>302</v>
      </c>
      <c r="B203" s="163"/>
      <c r="C203" s="15" t="s">
        <v>41</v>
      </c>
      <c r="D203" s="15" t="s">
        <v>15</v>
      </c>
      <c r="E203" s="15" t="s">
        <v>142</v>
      </c>
      <c r="F203" s="13"/>
      <c r="G203" s="126">
        <f t="shared" ref="G203:H206" si="27">SUM(G204)</f>
        <v>3280</v>
      </c>
      <c r="H203" s="126">
        <f t="shared" si="27"/>
        <v>3300</v>
      </c>
    </row>
    <row r="204" spans="1:8" ht="30">
      <c r="A204" s="100" t="s">
        <v>140</v>
      </c>
      <c r="B204" s="163"/>
      <c r="C204" s="15" t="s">
        <v>41</v>
      </c>
      <c r="D204" s="15" t="s">
        <v>15</v>
      </c>
      <c r="E204" s="15" t="s">
        <v>143</v>
      </c>
      <c r="F204" s="13"/>
      <c r="G204" s="126">
        <f t="shared" si="27"/>
        <v>3280</v>
      </c>
      <c r="H204" s="126">
        <f t="shared" si="27"/>
        <v>3300</v>
      </c>
    </row>
    <row r="205" spans="1:8" ht="30">
      <c r="A205" s="96" t="s">
        <v>141</v>
      </c>
      <c r="B205" s="163"/>
      <c r="C205" s="9" t="s">
        <v>41</v>
      </c>
      <c r="D205" s="9" t="s">
        <v>15</v>
      </c>
      <c r="E205" s="15" t="s">
        <v>144</v>
      </c>
      <c r="F205" s="18"/>
      <c r="G205" s="106">
        <f>SUM(G206,G208)</f>
        <v>3280</v>
      </c>
      <c r="H205" s="106">
        <f>SUM(H206,H208)</f>
        <v>3300</v>
      </c>
    </row>
    <row r="206" spans="1:8" ht="75">
      <c r="A206" s="100" t="s">
        <v>247</v>
      </c>
      <c r="B206" s="163"/>
      <c r="C206" s="9" t="s">
        <v>41</v>
      </c>
      <c r="D206" s="9" t="s">
        <v>15</v>
      </c>
      <c r="E206" s="15" t="s">
        <v>145</v>
      </c>
      <c r="F206" s="13"/>
      <c r="G206" s="106">
        <f t="shared" si="27"/>
        <v>250</v>
      </c>
      <c r="H206" s="106">
        <f t="shared" si="27"/>
        <v>300</v>
      </c>
    </row>
    <row r="207" spans="1:8" ht="30">
      <c r="A207" s="94" t="s">
        <v>26</v>
      </c>
      <c r="B207" s="163"/>
      <c r="C207" s="13" t="s">
        <v>41</v>
      </c>
      <c r="D207" s="13" t="s">
        <v>15</v>
      </c>
      <c r="E207" s="13" t="s">
        <v>145</v>
      </c>
      <c r="F207" s="13" t="s">
        <v>79</v>
      </c>
      <c r="G207" s="130">
        <v>250</v>
      </c>
      <c r="H207" s="130">
        <v>300</v>
      </c>
    </row>
    <row r="208" spans="1:8" ht="60">
      <c r="A208" s="100" t="s">
        <v>248</v>
      </c>
      <c r="B208" s="183"/>
      <c r="C208" s="9" t="s">
        <v>41</v>
      </c>
      <c r="D208" s="9" t="s">
        <v>15</v>
      </c>
      <c r="E208" s="15" t="s">
        <v>280</v>
      </c>
      <c r="F208" s="13"/>
      <c r="G208" s="106">
        <f>SUM(G209)</f>
        <v>3030</v>
      </c>
      <c r="H208" s="106">
        <f>SUM(H209)</f>
        <v>3000</v>
      </c>
    </row>
    <row r="209" spans="1:8" ht="30">
      <c r="A209" s="94" t="s">
        <v>26</v>
      </c>
      <c r="B209" s="183"/>
      <c r="C209" s="13" t="s">
        <v>41</v>
      </c>
      <c r="D209" s="13" t="s">
        <v>15</v>
      </c>
      <c r="E209" s="13" t="s">
        <v>280</v>
      </c>
      <c r="F209" s="13" t="s">
        <v>79</v>
      </c>
      <c r="G209" s="130">
        <v>3030</v>
      </c>
      <c r="H209" s="130">
        <v>3000</v>
      </c>
    </row>
    <row r="210" spans="1:8" ht="60">
      <c r="A210" s="120" t="s">
        <v>304</v>
      </c>
      <c r="B210" s="183"/>
      <c r="C210" s="15" t="s">
        <v>41</v>
      </c>
      <c r="D210" s="15" t="s">
        <v>15</v>
      </c>
      <c r="E210" s="15" t="s">
        <v>123</v>
      </c>
      <c r="F210" s="13"/>
      <c r="G210" s="195">
        <f t="shared" ref="G210:H213" si="28">SUM(G211)</f>
        <v>1930</v>
      </c>
      <c r="H210" s="195">
        <f t="shared" si="28"/>
        <v>1930</v>
      </c>
    </row>
    <row r="211" spans="1:8" ht="30">
      <c r="A211" s="100" t="s">
        <v>271</v>
      </c>
      <c r="B211" s="183"/>
      <c r="C211" s="15" t="s">
        <v>41</v>
      </c>
      <c r="D211" s="15" t="s">
        <v>15</v>
      </c>
      <c r="E211" s="15" t="s">
        <v>272</v>
      </c>
      <c r="F211" s="13"/>
      <c r="G211" s="195">
        <f t="shared" si="28"/>
        <v>1930</v>
      </c>
      <c r="H211" s="195">
        <f t="shared" si="28"/>
        <v>1930</v>
      </c>
    </row>
    <row r="212" spans="1:8" ht="15">
      <c r="A212" s="116" t="s">
        <v>273</v>
      </c>
      <c r="B212" s="183"/>
      <c r="C212" s="15" t="s">
        <v>41</v>
      </c>
      <c r="D212" s="15" t="s">
        <v>15</v>
      </c>
      <c r="E212" s="15" t="s">
        <v>274</v>
      </c>
      <c r="F212" s="13"/>
      <c r="G212" s="195">
        <f t="shared" si="28"/>
        <v>1930</v>
      </c>
      <c r="H212" s="195">
        <f t="shared" si="28"/>
        <v>1930</v>
      </c>
    </row>
    <row r="213" spans="1:8" ht="30">
      <c r="A213" s="100" t="s">
        <v>281</v>
      </c>
      <c r="B213" s="183"/>
      <c r="C213" s="15" t="s">
        <v>41</v>
      </c>
      <c r="D213" s="15" t="s">
        <v>15</v>
      </c>
      <c r="E213" s="15" t="s">
        <v>275</v>
      </c>
      <c r="F213" s="13"/>
      <c r="G213" s="195">
        <f t="shared" si="28"/>
        <v>1930</v>
      </c>
      <c r="H213" s="195">
        <f t="shared" si="28"/>
        <v>1930</v>
      </c>
    </row>
    <row r="214" spans="1:8" ht="30">
      <c r="A214" s="94" t="s">
        <v>26</v>
      </c>
      <c r="B214" s="183"/>
      <c r="C214" s="13" t="s">
        <v>41</v>
      </c>
      <c r="D214" s="13" t="s">
        <v>15</v>
      </c>
      <c r="E214" s="13" t="s">
        <v>275</v>
      </c>
      <c r="F214" s="13" t="s">
        <v>79</v>
      </c>
      <c r="G214" s="130">
        <v>1930</v>
      </c>
      <c r="H214" s="130">
        <v>1930</v>
      </c>
    </row>
    <row r="215" spans="1:8" ht="14.25">
      <c r="A215" s="119" t="s">
        <v>21</v>
      </c>
      <c r="B215" s="51"/>
      <c r="C215" s="27" t="s">
        <v>22</v>
      </c>
      <c r="D215" s="27"/>
      <c r="E215" s="26"/>
      <c r="F215" s="26"/>
      <c r="G215" s="114">
        <f>SUM(G216,G233,G256)</f>
        <v>73161.7</v>
      </c>
      <c r="H215" s="114">
        <f>SUM(H216,H233,H256)</f>
        <v>71168.3</v>
      </c>
    </row>
    <row r="216" spans="1:8" ht="15">
      <c r="A216" s="95" t="s">
        <v>23</v>
      </c>
      <c r="B216" s="51"/>
      <c r="C216" s="8" t="s">
        <v>22</v>
      </c>
      <c r="D216" s="8" t="s">
        <v>13</v>
      </c>
      <c r="E216" s="18"/>
      <c r="F216" s="18"/>
      <c r="G216" s="114">
        <f>SUM(G217,G228)</f>
        <v>21907.5</v>
      </c>
      <c r="H216" s="114">
        <f>SUM(H217,H228)</f>
        <v>21551.3</v>
      </c>
    </row>
    <row r="217" spans="1:8" ht="45">
      <c r="A217" s="116" t="s">
        <v>306</v>
      </c>
      <c r="B217" s="51"/>
      <c r="C217" s="15" t="s">
        <v>22</v>
      </c>
      <c r="D217" s="15" t="s">
        <v>13</v>
      </c>
      <c r="E217" s="15" t="s">
        <v>120</v>
      </c>
      <c r="F217" s="15"/>
      <c r="G217" s="106">
        <f t="shared" ref="G217:H218" si="29">SUM(G218)</f>
        <v>21857.5</v>
      </c>
      <c r="H217" s="106">
        <f t="shared" si="29"/>
        <v>21501.3</v>
      </c>
    </row>
    <row r="218" spans="1:8" ht="30">
      <c r="A218" s="100" t="s">
        <v>146</v>
      </c>
      <c r="B218" s="51"/>
      <c r="C218" s="10" t="s">
        <v>22</v>
      </c>
      <c r="D218" s="10" t="s">
        <v>13</v>
      </c>
      <c r="E218" s="15" t="s">
        <v>149</v>
      </c>
      <c r="F218" s="13"/>
      <c r="G218" s="114">
        <f t="shared" si="29"/>
        <v>21857.5</v>
      </c>
      <c r="H218" s="114">
        <f t="shared" si="29"/>
        <v>21501.3</v>
      </c>
    </row>
    <row r="219" spans="1:8" ht="15">
      <c r="A219" s="116" t="s">
        <v>147</v>
      </c>
      <c r="B219" s="51"/>
      <c r="C219" s="9" t="s">
        <v>22</v>
      </c>
      <c r="D219" s="9" t="s">
        <v>13</v>
      </c>
      <c r="E219" s="15" t="s">
        <v>150</v>
      </c>
      <c r="F219" s="15"/>
      <c r="G219" s="114">
        <f>SUM(G220,G222,G224,G226)</f>
        <v>21857.5</v>
      </c>
      <c r="H219" s="114">
        <f>SUM(H220,H222,H224,H226)</f>
        <v>21501.3</v>
      </c>
    </row>
    <row r="220" spans="1:8" ht="30">
      <c r="A220" s="100" t="s">
        <v>148</v>
      </c>
      <c r="B220" s="51"/>
      <c r="C220" s="9" t="s">
        <v>22</v>
      </c>
      <c r="D220" s="9" t="s">
        <v>13</v>
      </c>
      <c r="E220" s="15" t="s">
        <v>151</v>
      </c>
      <c r="F220" s="13"/>
      <c r="G220" s="114">
        <f>SUM(G221)</f>
        <v>7849.5</v>
      </c>
      <c r="H220" s="114">
        <f>SUM(H221)</f>
        <v>7493.3</v>
      </c>
    </row>
    <row r="221" spans="1:8" ht="30">
      <c r="A221" s="94" t="s">
        <v>81</v>
      </c>
      <c r="B221" s="51"/>
      <c r="C221" s="10" t="s">
        <v>22</v>
      </c>
      <c r="D221" s="10" t="s">
        <v>13</v>
      </c>
      <c r="E221" s="13" t="s">
        <v>151</v>
      </c>
      <c r="F221" s="13" t="s">
        <v>78</v>
      </c>
      <c r="G221" s="113">
        <v>7849.5</v>
      </c>
      <c r="H221" s="113">
        <v>7493.3</v>
      </c>
    </row>
    <row r="222" spans="1:8" ht="90">
      <c r="A222" s="116" t="s">
        <v>152</v>
      </c>
      <c r="B222" s="51"/>
      <c r="C222" s="9" t="s">
        <v>22</v>
      </c>
      <c r="D222" s="9" t="s">
        <v>13</v>
      </c>
      <c r="E222" s="15" t="s">
        <v>153</v>
      </c>
      <c r="F222" s="15"/>
      <c r="G222" s="114">
        <f>SUM(G223)</f>
        <v>22</v>
      </c>
      <c r="H222" s="114">
        <f>SUM(H223)</f>
        <v>22</v>
      </c>
    </row>
    <row r="223" spans="1:8" ht="30">
      <c r="A223" s="94" t="s">
        <v>81</v>
      </c>
      <c r="B223" s="51"/>
      <c r="C223" s="10" t="s">
        <v>22</v>
      </c>
      <c r="D223" s="10" t="s">
        <v>13</v>
      </c>
      <c r="E223" s="13" t="s">
        <v>153</v>
      </c>
      <c r="F223" s="13" t="s">
        <v>78</v>
      </c>
      <c r="G223" s="113">
        <v>22</v>
      </c>
      <c r="H223" s="113">
        <v>22</v>
      </c>
    </row>
    <row r="224" spans="1:8" ht="90">
      <c r="A224" s="116" t="s">
        <v>224</v>
      </c>
      <c r="B224" s="51"/>
      <c r="C224" s="9" t="s">
        <v>22</v>
      </c>
      <c r="D224" s="9" t="s">
        <v>13</v>
      </c>
      <c r="E224" s="15" t="s">
        <v>154</v>
      </c>
      <c r="F224" s="13"/>
      <c r="G224" s="114">
        <f>SUM(G225)</f>
        <v>13836</v>
      </c>
      <c r="H224" s="114">
        <f>SUM(H225)</f>
        <v>13836</v>
      </c>
    </row>
    <row r="225" spans="1:8" ht="30">
      <c r="A225" s="94" t="s">
        <v>81</v>
      </c>
      <c r="B225" s="53"/>
      <c r="C225" s="10" t="s">
        <v>22</v>
      </c>
      <c r="D225" s="10" t="s">
        <v>13</v>
      </c>
      <c r="E225" s="13" t="s">
        <v>154</v>
      </c>
      <c r="F225" s="13" t="s">
        <v>78</v>
      </c>
      <c r="G225" s="113">
        <v>13836</v>
      </c>
      <c r="H225" s="113">
        <v>13836</v>
      </c>
    </row>
    <row r="226" spans="1:8" ht="30">
      <c r="A226" s="100" t="s">
        <v>155</v>
      </c>
      <c r="B226" s="51"/>
      <c r="C226" s="9" t="s">
        <v>22</v>
      </c>
      <c r="D226" s="9" t="s">
        <v>13</v>
      </c>
      <c r="E226" s="15" t="s">
        <v>156</v>
      </c>
      <c r="F226" s="13"/>
      <c r="G226" s="114">
        <f>SUM(G227)</f>
        <v>150</v>
      </c>
      <c r="H226" s="114">
        <f>SUM(H227)</f>
        <v>150</v>
      </c>
    </row>
    <row r="227" spans="1:8" ht="30">
      <c r="A227" s="94" t="s">
        <v>81</v>
      </c>
      <c r="B227" s="51"/>
      <c r="C227" s="10" t="s">
        <v>22</v>
      </c>
      <c r="D227" s="10" t="s">
        <v>13</v>
      </c>
      <c r="E227" s="13" t="s">
        <v>156</v>
      </c>
      <c r="F227" s="13" t="s">
        <v>78</v>
      </c>
      <c r="G227" s="113">
        <v>150</v>
      </c>
      <c r="H227" s="113">
        <v>150</v>
      </c>
    </row>
    <row r="228" spans="1:8" ht="45">
      <c r="A228" s="116" t="s">
        <v>307</v>
      </c>
      <c r="B228" s="51"/>
      <c r="C228" s="9" t="s">
        <v>22</v>
      </c>
      <c r="D228" s="9" t="s">
        <v>13</v>
      </c>
      <c r="E228" s="15" t="s">
        <v>170</v>
      </c>
      <c r="F228" s="15"/>
      <c r="G228" s="114">
        <f t="shared" ref="G228:H231" si="30">SUM(G229)</f>
        <v>50</v>
      </c>
      <c r="H228" s="114">
        <f t="shared" si="30"/>
        <v>50</v>
      </c>
    </row>
    <row r="229" spans="1:8" ht="45">
      <c r="A229" s="116" t="s">
        <v>167</v>
      </c>
      <c r="B229" s="51"/>
      <c r="C229" s="9" t="s">
        <v>22</v>
      </c>
      <c r="D229" s="9" t="s">
        <v>13</v>
      </c>
      <c r="E229" s="15" t="s">
        <v>171</v>
      </c>
      <c r="F229" s="15"/>
      <c r="G229" s="114">
        <f t="shared" si="30"/>
        <v>50</v>
      </c>
      <c r="H229" s="114">
        <f t="shared" si="30"/>
        <v>50</v>
      </c>
    </row>
    <row r="230" spans="1:8" ht="30">
      <c r="A230" s="116" t="s">
        <v>187</v>
      </c>
      <c r="B230" s="51"/>
      <c r="C230" s="9" t="s">
        <v>22</v>
      </c>
      <c r="D230" s="9" t="s">
        <v>13</v>
      </c>
      <c r="E230" s="15" t="s">
        <v>189</v>
      </c>
      <c r="F230" s="15"/>
      <c r="G230" s="114">
        <f t="shared" si="30"/>
        <v>50</v>
      </c>
      <c r="H230" s="114">
        <f t="shared" si="30"/>
        <v>50</v>
      </c>
    </row>
    <row r="231" spans="1:8" ht="60">
      <c r="A231" s="116" t="s">
        <v>225</v>
      </c>
      <c r="B231" s="51"/>
      <c r="C231" s="9" t="s">
        <v>22</v>
      </c>
      <c r="D231" s="9" t="s">
        <v>13</v>
      </c>
      <c r="E231" s="15" t="s">
        <v>221</v>
      </c>
      <c r="F231" s="15"/>
      <c r="G231" s="114">
        <f t="shared" si="30"/>
        <v>50</v>
      </c>
      <c r="H231" s="114">
        <f t="shared" si="30"/>
        <v>50</v>
      </c>
    </row>
    <row r="232" spans="1:8" ht="30">
      <c r="A232" s="94" t="s">
        <v>81</v>
      </c>
      <c r="B232" s="51"/>
      <c r="C232" s="10" t="s">
        <v>22</v>
      </c>
      <c r="D232" s="10" t="s">
        <v>13</v>
      </c>
      <c r="E232" s="13" t="s">
        <v>221</v>
      </c>
      <c r="F232" s="13" t="s">
        <v>78</v>
      </c>
      <c r="G232" s="113">
        <v>50</v>
      </c>
      <c r="H232" s="113">
        <v>50</v>
      </c>
    </row>
    <row r="233" spans="1:8" ht="15">
      <c r="A233" s="95" t="s">
        <v>24</v>
      </c>
      <c r="B233" s="51"/>
      <c r="C233" s="17" t="s">
        <v>22</v>
      </c>
      <c r="D233" s="17" t="s">
        <v>25</v>
      </c>
      <c r="E233" s="17"/>
      <c r="F233" s="17"/>
      <c r="G233" s="114">
        <f>SUM(G234,G248,G245)</f>
        <v>37575.4</v>
      </c>
      <c r="H233" s="114">
        <f>SUM(H234,H248,H245)</f>
        <v>36613.699999999997</v>
      </c>
    </row>
    <row r="234" spans="1:8" ht="45">
      <c r="A234" s="116" t="s">
        <v>306</v>
      </c>
      <c r="B234" s="51"/>
      <c r="C234" s="9" t="s">
        <v>22</v>
      </c>
      <c r="D234" s="9" t="s">
        <v>25</v>
      </c>
      <c r="E234" s="15" t="s">
        <v>120</v>
      </c>
      <c r="F234" s="15"/>
      <c r="G234" s="114">
        <f>SUM(G235)</f>
        <v>35514.400000000001</v>
      </c>
      <c r="H234" s="114">
        <f>SUM(H235)</f>
        <v>35057.699999999997</v>
      </c>
    </row>
    <row r="235" spans="1:8" ht="30">
      <c r="A235" s="100" t="s">
        <v>146</v>
      </c>
      <c r="B235" s="51"/>
      <c r="C235" s="9" t="s">
        <v>22</v>
      </c>
      <c r="D235" s="9" t="s">
        <v>25</v>
      </c>
      <c r="E235" s="15" t="s">
        <v>149</v>
      </c>
      <c r="F235" s="15"/>
      <c r="G235" s="114">
        <f>SUM(G236)</f>
        <v>35514.400000000001</v>
      </c>
      <c r="H235" s="114">
        <f>SUM(H236)</f>
        <v>35057.699999999997</v>
      </c>
    </row>
    <row r="236" spans="1:8" ht="15">
      <c r="A236" s="116" t="s">
        <v>157</v>
      </c>
      <c r="B236" s="51"/>
      <c r="C236" s="9" t="s">
        <v>22</v>
      </c>
      <c r="D236" s="9" t="s">
        <v>25</v>
      </c>
      <c r="E236" s="15" t="s">
        <v>158</v>
      </c>
      <c r="F236" s="15"/>
      <c r="G236" s="114">
        <f>SUM(G237,G239,G241,G243)</f>
        <v>35514.400000000001</v>
      </c>
      <c r="H236" s="114">
        <f>SUM(H237,H239,H241,H243)</f>
        <v>35057.699999999997</v>
      </c>
    </row>
    <row r="237" spans="1:8" ht="30">
      <c r="A237" s="116" t="s">
        <v>148</v>
      </c>
      <c r="B237" s="51"/>
      <c r="C237" s="9" t="s">
        <v>22</v>
      </c>
      <c r="D237" s="9" t="s">
        <v>25</v>
      </c>
      <c r="E237" s="15" t="s">
        <v>159</v>
      </c>
      <c r="F237" s="15"/>
      <c r="G237" s="114">
        <f>SUM(G238)</f>
        <v>9052.4</v>
      </c>
      <c r="H237" s="114">
        <f>SUM(H238)</f>
        <v>8595.7000000000007</v>
      </c>
    </row>
    <row r="238" spans="1:8" ht="30">
      <c r="A238" s="94" t="s">
        <v>81</v>
      </c>
      <c r="B238" s="51"/>
      <c r="C238" s="10" t="s">
        <v>22</v>
      </c>
      <c r="D238" s="10" t="s">
        <v>25</v>
      </c>
      <c r="E238" s="13" t="s">
        <v>159</v>
      </c>
      <c r="F238" s="13" t="s">
        <v>78</v>
      </c>
      <c r="G238" s="113">
        <v>9052.4</v>
      </c>
      <c r="H238" s="113">
        <v>8595.7000000000007</v>
      </c>
    </row>
    <row r="239" spans="1:8" ht="30">
      <c r="A239" s="116" t="s">
        <v>282</v>
      </c>
      <c r="B239" s="51"/>
      <c r="C239" s="9" t="s">
        <v>22</v>
      </c>
      <c r="D239" s="9" t="s">
        <v>25</v>
      </c>
      <c r="E239" s="9" t="s">
        <v>160</v>
      </c>
      <c r="F239" s="9"/>
      <c r="G239" s="114">
        <f>SUM(G240)</f>
        <v>950</v>
      </c>
      <c r="H239" s="114">
        <f>SUM(H240)</f>
        <v>950</v>
      </c>
    </row>
    <row r="240" spans="1:8" ht="30">
      <c r="A240" s="94" t="s">
        <v>81</v>
      </c>
      <c r="B240" s="51"/>
      <c r="C240" s="10" t="s">
        <v>22</v>
      </c>
      <c r="D240" s="10" t="s">
        <v>25</v>
      </c>
      <c r="E240" s="10" t="s">
        <v>160</v>
      </c>
      <c r="F240" s="13" t="s">
        <v>78</v>
      </c>
      <c r="G240" s="113">
        <v>950</v>
      </c>
      <c r="H240" s="113">
        <v>950</v>
      </c>
    </row>
    <row r="241" spans="1:8" ht="90">
      <c r="A241" s="116" t="s">
        <v>224</v>
      </c>
      <c r="B241" s="51"/>
      <c r="C241" s="9" t="s">
        <v>22</v>
      </c>
      <c r="D241" s="9" t="s">
        <v>25</v>
      </c>
      <c r="E241" s="15" t="s">
        <v>161</v>
      </c>
      <c r="F241" s="15"/>
      <c r="G241" s="114">
        <f>SUM(G242)</f>
        <v>25061</v>
      </c>
      <c r="H241" s="114">
        <f>SUM(H242)</f>
        <v>25061</v>
      </c>
    </row>
    <row r="242" spans="1:8" ht="30">
      <c r="A242" s="94" t="s">
        <v>81</v>
      </c>
      <c r="B242" s="51"/>
      <c r="C242" s="10" t="s">
        <v>22</v>
      </c>
      <c r="D242" s="10" t="s">
        <v>25</v>
      </c>
      <c r="E242" s="13" t="s">
        <v>161</v>
      </c>
      <c r="F242" s="13" t="s">
        <v>78</v>
      </c>
      <c r="G242" s="113">
        <v>25061</v>
      </c>
      <c r="H242" s="113">
        <v>25061</v>
      </c>
    </row>
    <row r="243" spans="1:8" ht="45">
      <c r="A243" s="116" t="s">
        <v>162</v>
      </c>
      <c r="B243" s="51"/>
      <c r="C243" s="9" t="s">
        <v>22</v>
      </c>
      <c r="D243" s="9" t="s">
        <v>25</v>
      </c>
      <c r="E243" s="15" t="s">
        <v>163</v>
      </c>
      <c r="F243" s="15"/>
      <c r="G243" s="114">
        <f>SUM(G244)</f>
        <v>451</v>
      </c>
      <c r="H243" s="114">
        <f>SUM(H244)</f>
        <v>451</v>
      </c>
    </row>
    <row r="244" spans="1:8" ht="30">
      <c r="A244" s="94" t="s">
        <v>81</v>
      </c>
      <c r="B244" s="51"/>
      <c r="C244" s="10" t="s">
        <v>22</v>
      </c>
      <c r="D244" s="10" t="s">
        <v>25</v>
      </c>
      <c r="E244" s="13" t="s">
        <v>163</v>
      </c>
      <c r="F244" s="13" t="s">
        <v>78</v>
      </c>
      <c r="G244" s="113">
        <v>451</v>
      </c>
      <c r="H244" s="113">
        <v>451</v>
      </c>
    </row>
    <row r="245" spans="1:8" ht="15">
      <c r="A245" s="100" t="s">
        <v>276</v>
      </c>
      <c r="B245" s="51"/>
      <c r="C245" s="9" t="s">
        <v>22</v>
      </c>
      <c r="D245" s="9" t="s">
        <v>25</v>
      </c>
      <c r="E245" s="15" t="s">
        <v>277</v>
      </c>
      <c r="F245" s="13"/>
      <c r="G245" s="114">
        <f>SUM(G246)</f>
        <v>1515</v>
      </c>
      <c r="H245" s="114">
        <f>SUM(H246)</f>
        <v>1010</v>
      </c>
    </row>
    <row r="246" spans="1:8" ht="45">
      <c r="A246" s="100" t="s">
        <v>278</v>
      </c>
      <c r="B246" s="51"/>
      <c r="C246" s="9" t="s">
        <v>22</v>
      </c>
      <c r="D246" s="9" t="s">
        <v>25</v>
      </c>
      <c r="E246" s="15" t="s">
        <v>279</v>
      </c>
      <c r="F246" s="15"/>
      <c r="G246" s="114">
        <f>SUM(G247)</f>
        <v>1515</v>
      </c>
      <c r="H246" s="114">
        <f>SUM(H247)</f>
        <v>1010</v>
      </c>
    </row>
    <row r="247" spans="1:8" ht="30">
      <c r="A247" s="94" t="s">
        <v>81</v>
      </c>
      <c r="B247" s="51"/>
      <c r="C247" s="10" t="s">
        <v>22</v>
      </c>
      <c r="D247" s="10" t="s">
        <v>25</v>
      </c>
      <c r="E247" s="13" t="s">
        <v>279</v>
      </c>
      <c r="F247" s="13" t="s">
        <v>78</v>
      </c>
      <c r="G247" s="113">
        <v>1515</v>
      </c>
      <c r="H247" s="113">
        <v>1010</v>
      </c>
    </row>
    <row r="248" spans="1:8" ht="45">
      <c r="A248" s="116" t="s">
        <v>307</v>
      </c>
      <c r="B248" s="51"/>
      <c r="C248" s="9" t="s">
        <v>22</v>
      </c>
      <c r="D248" s="9" t="s">
        <v>25</v>
      </c>
      <c r="E248" s="15" t="s">
        <v>170</v>
      </c>
      <c r="F248" s="15"/>
      <c r="G248" s="114">
        <f>SUM(G249)</f>
        <v>546</v>
      </c>
      <c r="H248" s="114">
        <f>SUM(H249)</f>
        <v>546</v>
      </c>
    </row>
    <row r="249" spans="1:8" ht="45">
      <c r="A249" s="116" t="s">
        <v>167</v>
      </c>
      <c r="B249" s="51"/>
      <c r="C249" s="9" t="s">
        <v>22</v>
      </c>
      <c r="D249" s="9" t="s">
        <v>25</v>
      </c>
      <c r="E249" s="15" t="s">
        <v>171</v>
      </c>
      <c r="F249" s="15"/>
      <c r="G249" s="114">
        <f>SUM(G250,G253)</f>
        <v>546</v>
      </c>
      <c r="H249" s="114">
        <f>SUM(H250,H253)</f>
        <v>546</v>
      </c>
    </row>
    <row r="250" spans="1:8" ht="30">
      <c r="A250" s="116" t="s">
        <v>187</v>
      </c>
      <c r="B250" s="51"/>
      <c r="C250" s="9" t="s">
        <v>22</v>
      </c>
      <c r="D250" s="9" t="s">
        <v>25</v>
      </c>
      <c r="E250" s="15" t="s">
        <v>189</v>
      </c>
      <c r="F250" s="15"/>
      <c r="G250" s="114">
        <f>SUM(G251)</f>
        <v>50</v>
      </c>
      <c r="H250" s="114">
        <f>SUM(H251)</f>
        <v>50</v>
      </c>
    </row>
    <row r="251" spans="1:8" ht="60">
      <c r="A251" s="116" t="s">
        <v>225</v>
      </c>
      <c r="B251" s="51"/>
      <c r="C251" s="9" t="s">
        <v>22</v>
      </c>
      <c r="D251" s="9" t="s">
        <v>25</v>
      </c>
      <c r="E251" s="15" t="s">
        <v>221</v>
      </c>
      <c r="F251" s="15"/>
      <c r="G251" s="114">
        <f>SUM(G252)</f>
        <v>50</v>
      </c>
      <c r="H251" s="114">
        <f>SUM(H252)</f>
        <v>50</v>
      </c>
    </row>
    <row r="252" spans="1:8" ht="30">
      <c r="A252" s="94" t="s">
        <v>81</v>
      </c>
      <c r="B252" s="51"/>
      <c r="C252" s="10" t="s">
        <v>22</v>
      </c>
      <c r="D252" s="10" t="s">
        <v>25</v>
      </c>
      <c r="E252" s="13" t="s">
        <v>221</v>
      </c>
      <c r="F252" s="13" t="s">
        <v>78</v>
      </c>
      <c r="G252" s="113">
        <v>50</v>
      </c>
      <c r="H252" s="113">
        <v>50</v>
      </c>
    </row>
    <row r="253" spans="1:8" ht="30">
      <c r="A253" s="116" t="s">
        <v>168</v>
      </c>
      <c r="B253" s="51"/>
      <c r="C253" s="9" t="s">
        <v>22</v>
      </c>
      <c r="D253" s="9" t="s">
        <v>25</v>
      </c>
      <c r="E253" s="15" t="s">
        <v>172</v>
      </c>
      <c r="F253" s="15"/>
      <c r="G253" s="114">
        <f>SUM(G254)</f>
        <v>496</v>
      </c>
      <c r="H253" s="114">
        <f>SUM(H254)</f>
        <v>496</v>
      </c>
    </row>
    <row r="254" spans="1:8" ht="45">
      <c r="A254" s="116" t="s">
        <v>169</v>
      </c>
      <c r="B254" s="51"/>
      <c r="C254" s="9" t="s">
        <v>22</v>
      </c>
      <c r="D254" s="9" t="s">
        <v>25</v>
      </c>
      <c r="E254" s="15" t="s">
        <v>173</v>
      </c>
      <c r="F254" s="15"/>
      <c r="G254" s="114">
        <f>SUM(G255)</f>
        <v>496</v>
      </c>
      <c r="H254" s="114">
        <f>SUM(H255)</f>
        <v>496</v>
      </c>
    </row>
    <row r="255" spans="1:8" ht="30">
      <c r="A255" s="94" t="s">
        <v>81</v>
      </c>
      <c r="B255" s="51"/>
      <c r="C255" s="10" t="s">
        <v>22</v>
      </c>
      <c r="D255" s="10" t="s">
        <v>25</v>
      </c>
      <c r="E255" s="13" t="s">
        <v>173</v>
      </c>
      <c r="F255" s="13" t="s">
        <v>78</v>
      </c>
      <c r="G255" s="113">
        <v>496</v>
      </c>
      <c r="H255" s="113">
        <v>496</v>
      </c>
    </row>
    <row r="256" spans="1:8" ht="30">
      <c r="A256" s="115" t="s">
        <v>222</v>
      </c>
      <c r="B256" s="51"/>
      <c r="C256" s="8" t="s">
        <v>22</v>
      </c>
      <c r="D256" s="8" t="s">
        <v>15</v>
      </c>
      <c r="E256" s="13"/>
      <c r="F256" s="13"/>
      <c r="G256" s="114">
        <f>SUM(G257)</f>
        <v>13678.8</v>
      </c>
      <c r="H256" s="114">
        <f>SUM(H257)</f>
        <v>13003.3</v>
      </c>
    </row>
    <row r="257" spans="1:8" ht="45">
      <c r="A257" s="116" t="s">
        <v>306</v>
      </c>
      <c r="B257" s="51"/>
      <c r="C257" s="9" t="s">
        <v>22</v>
      </c>
      <c r="D257" s="9" t="s">
        <v>15</v>
      </c>
      <c r="E257" s="15" t="s">
        <v>120</v>
      </c>
      <c r="F257" s="13"/>
      <c r="G257" s="114">
        <f t="shared" ref="G257:H258" si="31">SUM(G258)</f>
        <v>13678.8</v>
      </c>
      <c r="H257" s="114">
        <f t="shared" si="31"/>
        <v>13003.3</v>
      </c>
    </row>
    <row r="258" spans="1:8" ht="30">
      <c r="A258" s="100" t="s">
        <v>146</v>
      </c>
      <c r="B258" s="51"/>
      <c r="C258" s="9" t="s">
        <v>22</v>
      </c>
      <c r="D258" s="9" t="s">
        <v>15</v>
      </c>
      <c r="E258" s="15" t="s">
        <v>149</v>
      </c>
      <c r="F258" s="13"/>
      <c r="G258" s="114">
        <f>SUM(G259)</f>
        <v>13678.8</v>
      </c>
      <c r="H258" s="114">
        <f t="shared" si="31"/>
        <v>13003.3</v>
      </c>
    </row>
    <row r="259" spans="1:8" ht="15">
      <c r="A259" s="100" t="s">
        <v>164</v>
      </c>
      <c r="B259" s="51"/>
      <c r="C259" s="9" t="s">
        <v>22</v>
      </c>
      <c r="D259" s="9" t="s">
        <v>15</v>
      </c>
      <c r="E259" s="15" t="s">
        <v>165</v>
      </c>
      <c r="F259" s="15"/>
      <c r="G259" s="114">
        <f>SUM(G260,G262)</f>
        <v>13678.8</v>
      </c>
      <c r="H259" s="114">
        <f>SUM(H260,H262)</f>
        <v>13003.3</v>
      </c>
    </row>
    <row r="260" spans="1:8" ht="30">
      <c r="A260" s="100" t="s">
        <v>148</v>
      </c>
      <c r="B260" s="51"/>
      <c r="C260" s="9" t="s">
        <v>22</v>
      </c>
      <c r="D260" s="9" t="s">
        <v>15</v>
      </c>
      <c r="E260" s="15" t="s">
        <v>166</v>
      </c>
      <c r="F260" s="15"/>
      <c r="G260" s="114">
        <f>SUM(G261)</f>
        <v>12796.8</v>
      </c>
      <c r="H260" s="114">
        <f>SUM(H261)</f>
        <v>12121.3</v>
      </c>
    </row>
    <row r="261" spans="1:8" ht="30">
      <c r="A261" s="94" t="s">
        <v>81</v>
      </c>
      <c r="B261" s="51"/>
      <c r="C261" s="10" t="s">
        <v>22</v>
      </c>
      <c r="D261" s="10" t="s">
        <v>15</v>
      </c>
      <c r="E261" s="13" t="s">
        <v>166</v>
      </c>
      <c r="F261" s="13" t="s">
        <v>78</v>
      </c>
      <c r="G261" s="113">
        <v>12796.8</v>
      </c>
      <c r="H261" s="113">
        <v>12121.3</v>
      </c>
    </row>
    <row r="262" spans="1:8" ht="90">
      <c r="A262" s="116" t="s">
        <v>224</v>
      </c>
      <c r="B262" s="51"/>
      <c r="C262" s="9" t="s">
        <v>22</v>
      </c>
      <c r="D262" s="9" t="s">
        <v>15</v>
      </c>
      <c r="E262" s="15" t="s">
        <v>223</v>
      </c>
      <c r="F262" s="15"/>
      <c r="G262" s="114">
        <f>SUM(G263)</f>
        <v>882</v>
      </c>
      <c r="H262" s="114">
        <f>SUM(H263)</f>
        <v>882</v>
      </c>
    </row>
    <row r="263" spans="1:8" ht="30">
      <c r="A263" s="94" t="s">
        <v>81</v>
      </c>
      <c r="B263" s="51"/>
      <c r="C263" s="10" t="s">
        <v>22</v>
      </c>
      <c r="D263" s="10" t="s">
        <v>15</v>
      </c>
      <c r="E263" s="13" t="s">
        <v>223</v>
      </c>
      <c r="F263" s="13" t="s">
        <v>78</v>
      </c>
      <c r="G263" s="113">
        <v>882</v>
      </c>
      <c r="H263" s="113">
        <v>882</v>
      </c>
    </row>
    <row r="264" spans="1:8" ht="15">
      <c r="A264" s="119" t="s">
        <v>29</v>
      </c>
      <c r="B264" s="161"/>
      <c r="C264" s="21" t="s">
        <v>30</v>
      </c>
      <c r="D264" s="21"/>
      <c r="E264" s="21"/>
      <c r="F264" s="21"/>
      <c r="G264" s="106">
        <f t="shared" ref="G264:H274" si="32">SUM(G265)</f>
        <v>1024</v>
      </c>
      <c r="H264" s="106">
        <f t="shared" si="32"/>
        <v>1024</v>
      </c>
    </row>
    <row r="265" spans="1:8" ht="15">
      <c r="A265" s="105" t="s">
        <v>31</v>
      </c>
      <c r="B265" s="161"/>
      <c r="C265" s="8" t="s">
        <v>30</v>
      </c>
      <c r="D265" s="8" t="s">
        <v>19</v>
      </c>
      <c r="E265" s="17"/>
      <c r="F265" s="17"/>
      <c r="G265" s="106">
        <f>SUM(G271,G266)</f>
        <v>1024</v>
      </c>
      <c r="H265" s="106">
        <f>SUM(H271,H266)</f>
        <v>1024</v>
      </c>
    </row>
    <row r="266" spans="1:8" ht="45">
      <c r="A266" s="116" t="s">
        <v>306</v>
      </c>
      <c r="B266" s="51"/>
      <c r="C266" s="9" t="s">
        <v>30</v>
      </c>
      <c r="D266" s="9" t="s">
        <v>19</v>
      </c>
      <c r="E266" s="15" t="s">
        <v>120</v>
      </c>
      <c r="F266" s="17"/>
      <c r="G266" s="106">
        <f t="shared" ref="G266:H269" si="33">SUM(G267)</f>
        <v>47</v>
      </c>
      <c r="H266" s="106">
        <f t="shared" si="33"/>
        <v>47</v>
      </c>
    </row>
    <row r="267" spans="1:8" ht="30">
      <c r="A267" s="100" t="s">
        <v>146</v>
      </c>
      <c r="B267" s="51"/>
      <c r="C267" s="9" t="s">
        <v>30</v>
      </c>
      <c r="D267" s="9" t="s">
        <v>19</v>
      </c>
      <c r="E267" s="15" t="s">
        <v>149</v>
      </c>
      <c r="F267" s="17"/>
      <c r="G267" s="106">
        <f t="shared" si="33"/>
        <v>47</v>
      </c>
      <c r="H267" s="106">
        <f t="shared" si="33"/>
        <v>47</v>
      </c>
    </row>
    <row r="268" spans="1:8" ht="15">
      <c r="A268" s="116" t="s">
        <v>157</v>
      </c>
      <c r="B268" s="51"/>
      <c r="C268" s="9" t="s">
        <v>30</v>
      </c>
      <c r="D268" s="9" t="s">
        <v>19</v>
      </c>
      <c r="E268" s="15" t="s">
        <v>158</v>
      </c>
      <c r="F268" s="17"/>
      <c r="G268" s="106">
        <f t="shared" si="33"/>
        <v>47</v>
      </c>
      <c r="H268" s="106">
        <f t="shared" si="33"/>
        <v>47</v>
      </c>
    </row>
    <row r="269" spans="1:8" ht="45">
      <c r="A269" s="116" t="s">
        <v>242</v>
      </c>
      <c r="B269" s="51"/>
      <c r="C269" s="9" t="s">
        <v>30</v>
      </c>
      <c r="D269" s="9" t="s">
        <v>19</v>
      </c>
      <c r="E269" s="15" t="s">
        <v>243</v>
      </c>
      <c r="F269" s="15"/>
      <c r="G269" s="114">
        <f t="shared" si="33"/>
        <v>47</v>
      </c>
      <c r="H269" s="114">
        <f t="shared" si="33"/>
        <v>47</v>
      </c>
    </row>
    <row r="270" spans="1:8" ht="30">
      <c r="A270" s="94" t="s">
        <v>81</v>
      </c>
      <c r="B270" s="51"/>
      <c r="C270" s="20" t="s">
        <v>30</v>
      </c>
      <c r="D270" s="20" t="s">
        <v>19</v>
      </c>
      <c r="E270" s="13" t="s">
        <v>243</v>
      </c>
      <c r="F270" s="13" t="s">
        <v>78</v>
      </c>
      <c r="G270" s="113">
        <v>47</v>
      </c>
      <c r="H270" s="113">
        <v>47</v>
      </c>
    </row>
    <row r="271" spans="1:8" ht="45">
      <c r="A271" s="116" t="s">
        <v>307</v>
      </c>
      <c r="B271" s="161"/>
      <c r="C271" s="9" t="s">
        <v>30</v>
      </c>
      <c r="D271" s="9" t="s">
        <v>19</v>
      </c>
      <c r="E271" s="15" t="s">
        <v>170</v>
      </c>
      <c r="F271" s="19"/>
      <c r="G271" s="106">
        <f t="shared" si="32"/>
        <v>977</v>
      </c>
      <c r="H271" s="106">
        <f t="shared" si="32"/>
        <v>977</v>
      </c>
    </row>
    <row r="272" spans="1:8" ht="45">
      <c r="A272" s="116" t="s">
        <v>167</v>
      </c>
      <c r="B272" s="161"/>
      <c r="C272" s="9" t="s">
        <v>30</v>
      </c>
      <c r="D272" s="9" t="s">
        <v>19</v>
      </c>
      <c r="E272" s="15" t="s">
        <v>171</v>
      </c>
      <c r="F272" s="19"/>
      <c r="G272" s="106">
        <f t="shared" si="32"/>
        <v>977</v>
      </c>
      <c r="H272" s="106">
        <f t="shared" si="32"/>
        <v>977</v>
      </c>
    </row>
    <row r="273" spans="1:8" ht="30">
      <c r="A273" s="100" t="s">
        <v>187</v>
      </c>
      <c r="B273" s="161"/>
      <c r="C273" s="9" t="s">
        <v>30</v>
      </c>
      <c r="D273" s="9" t="s">
        <v>19</v>
      </c>
      <c r="E273" s="19" t="s">
        <v>189</v>
      </c>
      <c r="F273" s="13"/>
      <c r="G273" s="114">
        <f t="shared" si="32"/>
        <v>977</v>
      </c>
      <c r="H273" s="114">
        <f t="shared" si="32"/>
        <v>977</v>
      </c>
    </row>
    <row r="274" spans="1:8" ht="60">
      <c r="A274" s="100" t="s">
        <v>188</v>
      </c>
      <c r="B274" s="161"/>
      <c r="C274" s="9" t="s">
        <v>30</v>
      </c>
      <c r="D274" s="9" t="s">
        <v>19</v>
      </c>
      <c r="E274" s="19" t="s">
        <v>190</v>
      </c>
      <c r="F274" s="13"/>
      <c r="G274" s="114">
        <f t="shared" si="32"/>
        <v>977</v>
      </c>
      <c r="H274" s="114">
        <f t="shared" si="32"/>
        <v>977</v>
      </c>
    </row>
    <row r="275" spans="1:8" ht="30">
      <c r="A275" s="94" t="s">
        <v>81</v>
      </c>
      <c r="B275" s="161"/>
      <c r="C275" s="20" t="s">
        <v>30</v>
      </c>
      <c r="D275" s="20" t="s">
        <v>19</v>
      </c>
      <c r="E275" s="20" t="s">
        <v>190</v>
      </c>
      <c r="F275" s="13" t="s">
        <v>78</v>
      </c>
      <c r="G275" s="134">
        <v>977</v>
      </c>
      <c r="H275" s="134">
        <v>977</v>
      </c>
    </row>
    <row r="276" spans="1:8" ht="15">
      <c r="A276" s="199" t="s">
        <v>308</v>
      </c>
      <c r="B276" s="183"/>
      <c r="C276" s="27" t="s">
        <v>17</v>
      </c>
      <c r="D276" s="27"/>
      <c r="E276" s="27"/>
      <c r="F276" s="27"/>
      <c r="G276" s="106">
        <f t="shared" ref="G276:H281" si="34">SUM(G277)</f>
        <v>4.8</v>
      </c>
      <c r="H276" s="106">
        <f t="shared" si="34"/>
        <v>3.6</v>
      </c>
    </row>
    <row r="277" spans="1:8" ht="30">
      <c r="A277" s="95" t="s">
        <v>309</v>
      </c>
      <c r="B277" s="183"/>
      <c r="C277" s="18" t="s">
        <v>17</v>
      </c>
      <c r="D277" s="18" t="s">
        <v>13</v>
      </c>
      <c r="E277" s="15"/>
      <c r="F277" s="15"/>
      <c r="G277" s="106">
        <f t="shared" si="34"/>
        <v>4.8</v>
      </c>
      <c r="H277" s="106">
        <f t="shared" si="34"/>
        <v>3.6</v>
      </c>
    </row>
    <row r="278" spans="1:8" ht="75">
      <c r="A278" s="107" t="s">
        <v>283</v>
      </c>
      <c r="B278" s="183"/>
      <c r="C278" s="15" t="s">
        <v>17</v>
      </c>
      <c r="D278" s="15" t="s">
        <v>13</v>
      </c>
      <c r="E278" s="15" t="s">
        <v>93</v>
      </c>
      <c r="F278" s="15"/>
      <c r="G278" s="106">
        <f t="shared" si="34"/>
        <v>4.8</v>
      </c>
      <c r="H278" s="106">
        <f t="shared" si="34"/>
        <v>3.6</v>
      </c>
    </row>
    <row r="279" spans="1:8" ht="45">
      <c r="A279" s="96" t="s">
        <v>107</v>
      </c>
      <c r="B279" s="183"/>
      <c r="C279" s="15" t="s">
        <v>17</v>
      </c>
      <c r="D279" s="15" t="s">
        <v>13</v>
      </c>
      <c r="E279" s="66" t="s">
        <v>110</v>
      </c>
      <c r="F279" s="66"/>
      <c r="G279" s="106">
        <f t="shared" si="34"/>
        <v>4.8</v>
      </c>
      <c r="H279" s="106">
        <f t="shared" si="34"/>
        <v>3.6</v>
      </c>
    </row>
    <row r="280" spans="1:8" ht="30">
      <c r="A280" s="96" t="s">
        <v>108</v>
      </c>
      <c r="B280" s="183"/>
      <c r="C280" s="15" t="s">
        <v>17</v>
      </c>
      <c r="D280" s="15" t="s">
        <v>13</v>
      </c>
      <c r="E280" s="66" t="s">
        <v>109</v>
      </c>
      <c r="F280" s="66"/>
      <c r="G280" s="106">
        <f t="shared" si="34"/>
        <v>4.8</v>
      </c>
      <c r="H280" s="106">
        <f t="shared" si="34"/>
        <v>3.6</v>
      </c>
    </row>
    <row r="281" spans="1:8" ht="15">
      <c r="A281" s="96" t="s">
        <v>310</v>
      </c>
      <c r="B281" s="183"/>
      <c r="C281" s="15" t="s">
        <v>17</v>
      </c>
      <c r="D281" s="15" t="s">
        <v>13</v>
      </c>
      <c r="E281" s="66" t="s">
        <v>311</v>
      </c>
      <c r="F281" s="66"/>
      <c r="G281" s="106">
        <f t="shared" si="34"/>
        <v>4.8</v>
      </c>
      <c r="H281" s="106">
        <f t="shared" si="34"/>
        <v>3.6</v>
      </c>
    </row>
    <row r="282" spans="1:8" ht="30">
      <c r="A282" s="94" t="s">
        <v>312</v>
      </c>
      <c r="B282" s="183"/>
      <c r="C282" s="30" t="s">
        <v>17</v>
      </c>
      <c r="D282" s="30" t="s">
        <v>13</v>
      </c>
      <c r="E282" s="30" t="s">
        <v>311</v>
      </c>
      <c r="F282" s="30" t="s">
        <v>313</v>
      </c>
      <c r="G282" s="97">
        <v>4.8</v>
      </c>
      <c r="H282" s="134">
        <v>3.6</v>
      </c>
    </row>
    <row r="283" spans="1:8" ht="42.75">
      <c r="A283" s="135" t="s">
        <v>219</v>
      </c>
      <c r="B283" s="161"/>
      <c r="C283" s="67" t="s">
        <v>55</v>
      </c>
      <c r="D283" s="12"/>
      <c r="E283" s="12"/>
      <c r="F283" s="12"/>
      <c r="G283" s="136">
        <f t="shared" ref="G283:H288" si="35">SUM(G284)</f>
        <v>1576</v>
      </c>
      <c r="H283" s="136">
        <f t="shared" si="35"/>
        <v>1574</v>
      </c>
    </row>
    <row r="284" spans="1:8" ht="30">
      <c r="A284" s="137" t="s">
        <v>56</v>
      </c>
      <c r="B284" s="161"/>
      <c r="C284" s="59" t="s">
        <v>55</v>
      </c>
      <c r="D284" s="59" t="s">
        <v>13</v>
      </c>
      <c r="E284" s="60"/>
      <c r="F284" s="60"/>
      <c r="G284" s="138">
        <f t="shared" si="35"/>
        <v>1576</v>
      </c>
      <c r="H284" s="138">
        <f t="shared" si="35"/>
        <v>1574</v>
      </c>
    </row>
    <row r="285" spans="1:8" ht="75">
      <c r="A285" s="107" t="s">
        <v>283</v>
      </c>
      <c r="B285" s="161"/>
      <c r="C285" s="31" t="s">
        <v>55</v>
      </c>
      <c r="D285" s="31" t="s">
        <v>13</v>
      </c>
      <c r="E285" s="15" t="s">
        <v>93</v>
      </c>
      <c r="F285" s="31"/>
      <c r="G285" s="138">
        <f t="shared" si="35"/>
        <v>1576</v>
      </c>
      <c r="H285" s="138">
        <f t="shared" si="35"/>
        <v>1574</v>
      </c>
    </row>
    <row r="286" spans="1:8" ht="45">
      <c r="A286" s="96" t="s">
        <v>107</v>
      </c>
      <c r="B286" s="161"/>
      <c r="C286" s="31" t="s">
        <v>55</v>
      </c>
      <c r="D286" s="31" t="s">
        <v>13</v>
      </c>
      <c r="E286" s="66" t="s">
        <v>110</v>
      </c>
      <c r="F286" s="31"/>
      <c r="G286" s="138">
        <f t="shared" si="35"/>
        <v>1576</v>
      </c>
      <c r="H286" s="138">
        <f t="shared" si="35"/>
        <v>1574</v>
      </c>
    </row>
    <row r="287" spans="1:8" ht="30">
      <c r="A287" s="96" t="s">
        <v>108</v>
      </c>
      <c r="B287" s="161"/>
      <c r="C287" s="31" t="s">
        <v>55</v>
      </c>
      <c r="D287" s="31" t="s">
        <v>13</v>
      </c>
      <c r="E287" s="66" t="s">
        <v>109</v>
      </c>
      <c r="F287" s="31"/>
      <c r="G287" s="138">
        <f t="shared" si="35"/>
        <v>1576</v>
      </c>
      <c r="H287" s="138">
        <f t="shared" si="35"/>
        <v>1574</v>
      </c>
    </row>
    <row r="288" spans="1:8" ht="30">
      <c r="A288" s="116" t="s">
        <v>245</v>
      </c>
      <c r="B288" s="161"/>
      <c r="C288" s="31" t="s">
        <v>55</v>
      </c>
      <c r="D288" s="31" t="s">
        <v>13</v>
      </c>
      <c r="E288" s="31" t="s">
        <v>200</v>
      </c>
      <c r="F288" s="31"/>
      <c r="G288" s="138">
        <f t="shared" si="35"/>
        <v>1576</v>
      </c>
      <c r="H288" s="138">
        <f t="shared" si="35"/>
        <v>1574</v>
      </c>
    </row>
    <row r="289" spans="1:8" ht="15">
      <c r="A289" s="94" t="s">
        <v>26</v>
      </c>
      <c r="B289" s="161"/>
      <c r="C289" s="32" t="s">
        <v>55</v>
      </c>
      <c r="D289" s="32" t="s">
        <v>13</v>
      </c>
      <c r="E289" s="32" t="s">
        <v>200</v>
      </c>
      <c r="F289" s="32" t="s">
        <v>79</v>
      </c>
      <c r="G289" s="113">
        <v>1576</v>
      </c>
      <c r="H289" s="113">
        <v>1574</v>
      </c>
    </row>
    <row r="290" spans="1:8" ht="33" thickTop="1" thickBot="1">
      <c r="A290" s="101" t="s">
        <v>57</v>
      </c>
      <c r="B290" s="6" t="s">
        <v>58</v>
      </c>
      <c r="C290" s="23"/>
      <c r="D290" s="23"/>
      <c r="E290" s="23"/>
      <c r="F290" s="23"/>
      <c r="G290" s="111">
        <f>SUM(G291)</f>
        <v>1661</v>
      </c>
      <c r="H290" s="111">
        <f>SUM(H291)</f>
        <v>1583.2</v>
      </c>
    </row>
    <row r="291" spans="1:8" ht="15.75" thickTop="1">
      <c r="A291" s="103" t="s">
        <v>12</v>
      </c>
      <c r="B291" s="54"/>
      <c r="C291" s="63" t="s">
        <v>13</v>
      </c>
      <c r="D291" s="54"/>
      <c r="E291" s="54"/>
      <c r="F291" s="54"/>
      <c r="G291" s="112">
        <f t="shared" ref="G291:H295" si="36">SUM(G292)</f>
        <v>1661</v>
      </c>
      <c r="H291" s="112">
        <f t="shared" si="36"/>
        <v>1583.2</v>
      </c>
    </row>
    <row r="292" spans="1:8" ht="15">
      <c r="A292" s="95" t="s">
        <v>16</v>
      </c>
      <c r="B292" s="161"/>
      <c r="C292" s="8" t="s">
        <v>13</v>
      </c>
      <c r="D292" s="8" t="s">
        <v>17</v>
      </c>
      <c r="E292" s="18"/>
      <c r="F292" s="18"/>
      <c r="G292" s="106">
        <f t="shared" si="36"/>
        <v>1661</v>
      </c>
      <c r="H292" s="106">
        <f t="shared" si="36"/>
        <v>1583.2</v>
      </c>
    </row>
    <row r="293" spans="1:8" ht="75">
      <c r="A293" s="107" t="s">
        <v>250</v>
      </c>
      <c r="B293" s="161"/>
      <c r="C293" s="15" t="s">
        <v>13</v>
      </c>
      <c r="D293" s="15" t="s">
        <v>17</v>
      </c>
      <c r="E293" s="15" t="s">
        <v>93</v>
      </c>
      <c r="F293" s="29"/>
      <c r="G293" s="106">
        <f t="shared" si="36"/>
        <v>1661</v>
      </c>
      <c r="H293" s="106">
        <f t="shared" si="36"/>
        <v>1583.2</v>
      </c>
    </row>
    <row r="294" spans="1:8" ht="30">
      <c r="A294" s="107" t="s">
        <v>86</v>
      </c>
      <c r="B294" s="161"/>
      <c r="C294" s="15" t="s">
        <v>13</v>
      </c>
      <c r="D294" s="15" t="s">
        <v>17</v>
      </c>
      <c r="E294" s="15" t="s">
        <v>94</v>
      </c>
      <c r="F294" s="29"/>
      <c r="G294" s="106">
        <f t="shared" si="36"/>
        <v>1661</v>
      </c>
      <c r="H294" s="106">
        <f t="shared" si="36"/>
        <v>1583.2</v>
      </c>
    </row>
    <row r="295" spans="1:8" ht="30">
      <c r="A295" s="107" t="s">
        <v>87</v>
      </c>
      <c r="B295" s="161"/>
      <c r="C295" s="15" t="s">
        <v>13</v>
      </c>
      <c r="D295" s="15" t="s">
        <v>17</v>
      </c>
      <c r="E295" s="15" t="s">
        <v>95</v>
      </c>
      <c r="F295" s="29"/>
      <c r="G295" s="106">
        <f t="shared" si="36"/>
        <v>1661</v>
      </c>
      <c r="H295" s="106">
        <f t="shared" si="36"/>
        <v>1583.2</v>
      </c>
    </row>
    <row r="296" spans="1:8" ht="15">
      <c r="A296" s="107" t="s">
        <v>83</v>
      </c>
      <c r="B296" s="161"/>
      <c r="C296" s="15" t="s">
        <v>13</v>
      </c>
      <c r="D296" s="15" t="s">
        <v>17</v>
      </c>
      <c r="E296" s="15" t="s">
        <v>85</v>
      </c>
      <c r="F296" s="29"/>
      <c r="G296" s="106">
        <f>SUM(G297:G298)</f>
        <v>1661</v>
      </c>
      <c r="H296" s="106">
        <f>SUM(H297:H298)</f>
        <v>1583.2</v>
      </c>
    </row>
    <row r="297" spans="1:8" ht="60">
      <c r="A297" s="94" t="s">
        <v>71</v>
      </c>
      <c r="B297" s="161"/>
      <c r="C297" s="24" t="s">
        <v>13</v>
      </c>
      <c r="D297" s="24" t="s">
        <v>17</v>
      </c>
      <c r="E297" s="13" t="s">
        <v>85</v>
      </c>
      <c r="F297" s="10" t="s">
        <v>73</v>
      </c>
      <c r="G297" s="97">
        <v>1650.3</v>
      </c>
      <c r="H297" s="97">
        <v>1583.2</v>
      </c>
    </row>
    <row r="298" spans="1:8" ht="30">
      <c r="A298" s="94" t="s">
        <v>80</v>
      </c>
      <c r="B298" s="183"/>
      <c r="C298" s="24" t="s">
        <v>13</v>
      </c>
      <c r="D298" s="24" t="s">
        <v>17</v>
      </c>
      <c r="E298" s="13" t="s">
        <v>85</v>
      </c>
      <c r="F298" s="10" t="s">
        <v>74</v>
      </c>
      <c r="G298" s="122">
        <v>10.7</v>
      </c>
      <c r="H298" s="122">
        <v>0</v>
      </c>
    </row>
    <row r="299" spans="1:8" s="186" customFormat="1" ht="16.5" thickBot="1">
      <c r="A299" s="187" t="s">
        <v>244</v>
      </c>
      <c r="B299" s="188"/>
      <c r="C299" s="189"/>
      <c r="D299" s="189"/>
      <c r="E299" s="188"/>
      <c r="F299" s="188"/>
      <c r="G299" s="190">
        <v>1883.4</v>
      </c>
      <c r="H299" s="190">
        <v>3694.4</v>
      </c>
    </row>
    <row r="300" spans="1:8" ht="18" thickTop="1" thickBot="1">
      <c r="A300" s="139" t="s">
        <v>59</v>
      </c>
      <c r="B300" s="33"/>
      <c r="C300" s="33"/>
      <c r="D300" s="33"/>
      <c r="E300" s="33"/>
      <c r="F300" s="33"/>
      <c r="G300" s="140">
        <f>SUM(G13,G21,G151,G290,G143,G299)</f>
        <v>142296.99999999997</v>
      </c>
      <c r="H300" s="140">
        <f>SUM(H13,H21,H151,H290,H143,H299)</f>
        <v>140821.70000000004</v>
      </c>
    </row>
    <row r="301" spans="1:8" ht="13.5" thickTop="1"/>
  </sheetData>
  <autoFilter ref="F1:F301"/>
  <mergeCells count="12">
    <mergeCell ref="A5:H5"/>
    <mergeCell ref="A7:H7"/>
    <mergeCell ref="A11:A12"/>
    <mergeCell ref="B11:F11"/>
    <mergeCell ref="A9:H9"/>
    <mergeCell ref="G11:H11"/>
    <mergeCell ref="G10:H10"/>
    <mergeCell ref="A3:H3"/>
    <mergeCell ref="A6:H6"/>
    <mergeCell ref="A2:H2"/>
    <mergeCell ref="A1:H1"/>
    <mergeCell ref="A4:H4"/>
  </mergeCells>
  <pageMargins left="0.59055118110236227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82"/>
  <sheetViews>
    <sheetView zoomScale="125" zoomScaleNormal="125" zoomScaleSheetLayoutView="100" workbookViewId="0">
      <selection activeCell="A2" sqref="A2:G2"/>
    </sheetView>
  </sheetViews>
  <sheetFormatPr defaultRowHeight="12.75"/>
  <cols>
    <col min="1" max="1" width="59" style="49" customWidth="1"/>
    <col min="2" max="2" width="7.85546875" style="58" customWidth="1"/>
    <col min="3" max="3" width="6.28515625" customWidth="1"/>
    <col min="4" max="4" width="13.7109375" style="74" customWidth="1"/>
    <col min="5" max="5" width="6.5703125" customWidth="1"/>
    <col min="6" max="7" width="12.140625" customWidth="1"/>
  </cols>
  <sheetData>
    <row r="1" spans="1:10" ht="15.75">
      <c r="A1" s="202" t="s">
        <v>328</v>
      </c>
      <c r="B1" s="202"/>
      <c r="C1" s="202"/>
      <c r="D1" s="202"/>
      <c r="E1" s="202"/>
      <c r="F1" s="202"/>
      <c r="G1" s="202"/>
      <c r="H1" s="1"/>
    </row>
    <row r="2" spans="1:10" ht="15.75">
      <c r="A2" s="202" t="s">
        <v>0</v>
      </c>
      <c r="B2" s="202"/>
      <c r="C2" s="202"/>
      <c r="D2" s="202"/>
      <c r="E2" s="202"/>
      <c r="F2" s="202"/>
      <c r="G2" s="202"/>
      <c r="H2" s="1"/>
    </row>
    <row r="3" spans="1:10" ht="15.75">
      <c r="A3" s="202" t="s">
        <v>1</v>
      </c>
      <c r="B3" s="202"/>
      <c r="C3" s="202"/>
      <c r="D3" s="202"/>
      <c r="E3" s="202"/>
      <c r="F3" s="202"/>
      <c r="G3" s="202"/>
      <c r="H3" s="1"/>
    </row>
    <row r="4" spans="1:10" ht="15.75">
      <c r="A4" s="202" t="s">
        <v>317</v>
      </c>
      <c r="B4" s="202"/>
      <c r="C4" s="202"/>
      <c r="D4" s="202"/>
      <c r="E4" s="202"/>
      <c r="F4" s="202"/>
      <c r="G4" s="202"/>
      <c r="H4" s="1"/>
    </row>
    <row r="5" spans="1:10" ht="15.75">
      <c r="A5" s="202" t="s">
        <v>318</v>
      </c>
      <c r="B5" s="202"/>
      <c r="C5" s="202"/>
      <c r="D5" s="202"/>
      <c r="E5" s="202"/>
      <c r="F5" s="202"/>
      <c r="G5" s="202"/>
      <c r="H5" s="1"/>
    </row>
    <row r="6" spans="1:10" ht="15.75">
      <c r="A6" s="202" t="s">
        <v>240</v>
      </c>
      <c r="B6" s="202"/>
      <c r="C6" s="202"/>
      <c r="D6" s="202"/>
      <c r="E6" s="202"/>
      <c r="F6" s="202"/>
      <c r="G6" s="202"/>
      <c r="H6" s="1"/>
    </row>
    <row r="7" spans="1:10" ht="15.75">
      <c r="A7" s="160"/>
      <c r="B7" s="160"/>
      <c r="C7" s="160"/>
      <c r="D7" s="177"/>
      <c r="E7" s="160"/>
      <c r="F7" s="160"/>
      <c r="G7" s="162"/>
    </row>
    <row r="8" spans="1:10" ht="97.5" customHeight="1">
      <c r="A8" s="213" t="s">
        <v>324</v>
      </c>
      <c r="B8" s="213"/>
      <c r="C8" s="213"/>
      <c r="D8" s="213"/>
      <c r="E8" s="213"/>
      <c r="F8" s="213"/>
      <c r="G8" s="213"/>
      <c r="H8" s="37"/>
      <c r="I8" s="37"/>
      <c r="J8" s="37"/>
    </row>
    <row r="9" spans="1:10" ht="13.5" thickBot="1">
      <c r="A9" s="38"/>
      <c r="B9" s="39"/>
      <c r="C9" s="40"/>
      <c r="D9" s="178"/>
      <c r="E9" s="40"/>
      <c r="F9" s="41"/>
      <c r="G9" s="41" t="s">
        <v>60</v>
      </c>
    </row>
    <row r="10" spans="1:10" ht="14.25" customHeight="1" thickTop="1" thickBot="1">
      <c r="A10" s="210" t="s">
        <v>61</v>
      </c>
      <c r="B10" s="212" t="s">
        <v>62</v>
      </c>
      <c r="C10" s="212"/>
      <c r="D10" s="212"/>
      <c r="E10" s="212"/>
      <c r="F10" s="207" t="s">
        <v>226</v>
      </c>
      <c r="G10" s="208"/>
    </row>
    <row r="11" spans="1:10" ht="88.5" thickBot="1">
      <c r="A11" s="211"/>
      <c r="B11" s="42" t="s">
        <v>63</v>
      </c>
      <c r="C11" s="42" t="s">
        <v>64</v>
      </c>
      <c r="D11" s="42" t="s">
        <v>65</v>
      </c>
      <c r="E11" s="42" t="s">
        <v>66</v>
      </c>
      <c r="F11" s="159" t="s">
        <v>252</v>
      </c>
      <c r="G11" s="159" t="s">
        <v>320</v>
      </c>
    </row>
    <row r="12" spans="1:10" s="43" customFormat="1" ht="17.25" thickTop="1" thickBot="1">
      <c r="A12" s="101" t="s">
        <v>12</v>
      </c>
      <c r="B12" s="6" t="s">
        <v>13</v>
      </c>
      <c r="C12" s="6"/>
      <c r="D12" s="6"/>
      <c r="E12" s="6"/>
      <c r="F12" s="102">
        <f>SUM(F13,F19,F25,F33,F39,F51,F56)</f>
        <v>23623.200000000001</v>
      </c>
      <c r="G12" s="102">
        <f>SUM(G13,G19,G25,G33,G39,G51,G56)</f>
        <v>22314.600000000002</v>
      </c>
    </row>
    <row r="13" spans="1:10" ht="30.75" thickTop="1">
      <c r="A13" s="141" t="s">
        <v>37</v>
      </c>
      <c r="B13" s="14" t="s">
        <v>13</v>
      </c>
      <c r="C13" s="14" t="s">
        <v>25</v>
      </c>
      <c r="D13" s="14"/>
      <c r="E13" s="14"/>
      <c r="F13" s="142">
        <f t="shared" ref="F13:G15" si="0">SUM(F14)</f>
        <v>1407</v>
      </c>
      <c r="G13" s="142">
        <f t="shared" si="0"/>
        <v>1407</v>
      </c>
    </row>
    <row r="14" spans="1:10" ht="15">
      <c r="A14" s="100" t="s">
        <v>211</v>
      </c>
      <c r="B14" s="66" t="s">
        <v>13</v>
      </c>
      <c r="C14" s="66" t="s">
        <v>25</v>
      </c>
      <c r="D14" s="78" t="s">
        <v>210</v>
      </c>
      <c r="E14" s="14"/>
      <c r="F14" s="126">
        <f t="shared" si="0"/>
        <v>1407</v>
      </c>
      <c r="G14" s="126">
        <f t="shared" si="0"/>
        <v>1407</v>
      </c>
    </row>
    <row r="15" spans="1:10" ht="30">
      <c r="A15" s="100" t="s">
        <v>326</v>
      </c>
      <c r="B15" s="66" t="s">
        <v>13</v>
      </c>
      <c r="C15" s="66" t="s">
        <v>25</v>
      </c>
      <c r="D15" s="78" t="s">
        <v>90</v>
      </c>
      <c r="E15" s="14"/>
      <c r="F15" s="126">
        <f t="shared" si="0"/>
        <v>1407</v>
      </c>
      <c r="G15" s="126">
        <f t="shared" si="0"/>
        <v>1407</v>
      </c>
    </row>
    <row r="16" spans="1:10" ht="15">
      <c r="A16" s="107" t="s">
        <v>82</v>
      </c>
      <c r="B16" s="15" t="s">
        <v>13</v>
      </c>
      <c r="C16" s="15" t="s">
        <v>25</v>
      </c>
      <c r="D16" s="15" t="s">
        <v>203</v>
      </c>
      <c r="E16" s="15"/>
      <c r="F16" s="106">
        <f t="shared" ref="F16:G17" si="1">SUM(F17)</f>
        <v>1407</v>
      </c>
      <c r="G16" s="106">
        <f t="shared" si="1"/>
        <v>1407</v>
      </c>
    </row>
    <row r="17" spans="1:7" ht="30">
      <c r="A17" s="107" t="s">
        <v>83</v>
      </c>
      <c r="B17" s="15" t="s">
        <v>13</v>
      </c>
      <c r="C17" s="15" t="s">
        <v>25</v>
      </c>
      <c r="D17" s="15" t="s">
        <v>204</v>
      </c>
      <c r="E17" s="15"/>
      <c r="F17" s="106">
        <f t="shared" si="1"/>
        <v>1407</v>
      </c>
      <c r="G17" s="106">
        <f t="shared" si="1"/>
        <v>1407</v>
      </c>
    </row>
    <row r="18" spans="1:7" ht="75">
      <c r="A18" s="94" t="s">
        <v>71</v>
      </c>
      <c r="B18" s="10" t="s">
        <v>13</v>
      </c>
      <c r="C18" s="10" t="s">
        <v>25</v>
      </c>
      <c r="D18" s="13" t="s">
        <v>204</v>
      </c>
      <c r="E18" s="10" t="s">
        <v>73</v>
      </c>
      <c r="F18" s="97">
        <v>1407</v>
      </c>
      <c r="G18" s="97">
        <v>1407</v>
      </c>
    </row>
    <row r="19" spans="1:7" ht="45">
      <c r="A19" s="105" t="s">
        <v>14</v>
      </c>
      <c r="B19" s="8" t="s">
        <v>13</v>
      </c>
      <c r="C19" s="8" t="s">
        <v>15</v>
      </c>
      <c r="D19" s="8"/>
      <c r="E19" s="8"/>
      <c r="F19" s="106">
        <f t="shared" ref="F19:G22" si="2">SUM(F20)</f>
        <v>474.7</v>
      </c>
      <c r="G19" s="106">
        <f t="shared" si="2"/>
        <v>449.6</v>
      </c>
    </row>
    <row r="20" spans="1:7" ht="15">
      <c r="A20" s="100" t="s">
        <v>211</v>
      </c>
      <c r="B20" s="66" t="s">
        <v>13</v>
      </c>
      <c r="C20" s="66" t="s">
        <v>15</v>
      </c>
      <c r="D20" s="78" t="s">
        <v>210</v>
      </c>
      <c r="E20" s="14"/>
      <c r="F20" s="126">
        <f t="shared" si="2"/>
        <v>474.7</v>
      </c>
      <c r="G20" s="126">
        <f t="shared" si="2"/>
        <v>449.6</v>
      </c>
    </row>
    <row r="21" spans="1:7" ht="30">
      <c r="A21" s="100" t="s">
        <v>326</v>
      </c>
      <c r="B21" s="66" t="s">
        <v>13</v>
      </c>
      <c r="C21" s="66" t="s">
        <v>15</v>
      </c>
      <c r="D21" s="78" t="s">
        <v>90</v>
      </c>
      <c r="E21" s="14"/>
      <c r="F21" s="126">
        <f t="shared" si="2"/>
        <v>474.7</v>
      </c>
      <c r="G21" s="126">
        <f t="shared" si="2"/>
        <v>449.6</v>
      </c>
    </row>
    <row r="22" spans="1:7" ht="15">
      <c r="A22" s="107" t="s">
        <v>84</v>
      </c>
      <c r="B22" s="9" t="s">
        <v>13</v>
      </c>
      <c r="C22" s="9" t="s">
        <v>15</v>
      </c>
      <c r="D22" s="15" t="s">
        <v>205</v>
      </c>
      <c r="E22" s="9"/>
      <c r="F22" s="106">
        <f t="shared" si="2"/>
        <v>474.7</v>
      </c>
      <c r="G22" s="106">
        <f t="shared" si="2"/>
        <v>449.6</v>
      </c>
    </row>
    <row r="23" spans="1:7" ht="30">
      <c r="A23" s="107" t="s">
        <v>83</v>
      </c>
      <c r="B23" s="10" t="s">
        <v>13</v>
      </c>
      <c r="C23" s="10" t="s">
        <v>15</v>
      </c>
      <c r="D23" s="15" t="s">
        <v>206</v>
      </c>
      <c r="E23" s="9"/>
      <c r="F23" s="106">
        <f>SUM(F24:F24)</f>
        <v>474.7</v>
      </c>
      <c r="G23" s="106">
        <f>SUM(G24:G24)</f>
        <v>449.6</v>
      </c>
    </row>
    <row r="24" spans="1:7" ht="75">
      <c r="A24" s="94" t="s">
        <v>71</v>
      </c>
      <c r="B24" s="10" t="s">
        <v>13</v>
      </c>
      <c r="C24" s="10" t="s">
        <v>15</v>
      </c>
      <c r="D24" s="13" t="s">
        <v>206</v>
      </c>
      <c r="E24" s="10" t="s">
        <v>73</v>
      </c>
      <c r="F24" s="97">
        <v>474.7</v>
      </c>
      <c r="G24" s="97">
        <v>449.6</v>
      </c>
    </row>
    <row r="25" spans="1:7" ht="45">
      <c r="A25" s="95" t="s">
        <v>38</v>
      </c>
      <c r="B25" s="18" t="s">
        <v>13</v>
      </c>
      <c r="C25" s="18" t="s">
        <v>19</v>
      </c>
      <c r="D25" s="18"/>
      <c r="E25" s="18"/>
      <c r="F25" s="106">
        <f t="shared" ref="F25:G28" si="3">SUM(F26)</f>
        <v>13797.800000000001</v>
      </c>
      <c r="G25" s="106">
        <f t="shared" si="3"/>
        <v>13109.5</v>
      </c>
    </row>
    <row r="26" spans="1:7" ht="75">
      <c r="A26" s="107" t="s">
        <v>283</v>
      </c>
      <c r="B26" s="15" t="s">
        <v>13</v>
      </c>
      <c r="C26" s="15" t="s">
        <v>19</v>
      </c>
      <c r="D26" s="15" t="s">
        <v>93</v>
      </c>
      <c r="E26" s="15"/>
      <c r="F26" s="106">
        <f t="shared" si="3"/>
        <v>13797.800000000001</v>
      </c>
      <c r="G26" s="106">
        <f t="shared" si="3"/>
        <v>13109.5</v>
      </c>
    </row>
    <row r="27" spans="1:7" ht="45">
      <c r="A27" s="107" t="s">
        <v>86</v>
      </c>
      <c r="B27" s="15" t="s">
        <v>13</v>
      </c>
      <c r="C27" s="15" t="s">
        <v>19</v>
      </c>
      <c r="D27" s="15" t="s">
        <v>94</v>
      </c>
      <c r="E27" s="15"/>
      <c r="F27" s="106">
        <f t="shared" si="3"/>
        <v>13797.800000000001</v>
      </c>
      <c r="G27" s="106">
        <f t="shared" si="3"/>
        <v>13109.5</v>
      </c>
    </row>
    <row r="28" spans="1:7" ht="30">
      <c r="A28" s="107" t="s">
        <v>87</v>
      </c>
      <c r="B28" s="15" t="s">
        <v>13</v>
      </c>
      <c r="C28" s="15" t="s">
        <v>19</v>
      </c>
      <c r="D28" s="15" t="s">
        <v>95</v>
      </c>
      <c r="E28" s="15"/>
      <c r="F28" s="106">
        <f t="shared" si="3"/>
        <v>13797.800000000001</v>
      </c>
      <c r="G28" s="106">
        <f t="shared" si="3"/>
        <v>13109.5</v>
      </c>
    </row>
    <row r="29" spans="1:7" ht="30">
      <c r="A29" s="107" t="s">
        <v>83</v>
      </c>
      <c r="B29" s="15" t="s">
        <v>13</v>
      </c>
      <c r="C29" s="15" t="s">
        <v>19</v>
      </c>
      <c r="D29" s="15" t="s">
        <v>85</v>
      </c>
      <c r="E29" s="15"/>
      <c r="F29" s="106">
        <f>SUM(F30:F32)</f>
        <v>13797.800000000001</v>
      </c>
      <c r="G29" s="106">
        <f>SUM(G30:G32)</f>
        <v>13109.5</v>
      </c>
    </row>
    <row r="30" spans="1:7" ht="75">
      <c r="A30" s="94" t="s">
        <v>71</v>
      </c>
      <c r="B30" s="10" t="s">
        <v>13</v>
      </c>
      <c r="C30" s="10" t="s">
        <v>19</v>
      </c>
      <c r="D30" s="10" t="s">
        <v>85</v>
      </c>
      <c r="E30" s="10" t="s">
        <v>73</v>
      </c>
      <c r="F30" s="113">
        <v>11988.1</v>
      </c>
      <c r="G30" s="113">
        <v>11988.1</v>
      </c>
    </row>
    <row r="31" spans="1:7" ht="30">
      <c r="A31" s="94" t="s">
        <v>111</v>
      </c>
      <c r="B31" s="10" t="s">
        <v>13</v>
      </c>
      <c r="C31" s="10" t="s">
        <v>19</v>
      </c>
      <c r="D31" s="10" t="s">
        <v>85</v>
      </c>
      <c r="E31" s="10" t="s">
        <v>74</v>
      </c>
      <c r="F31" s="113">
        <v>1740.7</v>
      </c>
      <c r="G31" s="113">
        <v>1052.4000000000001</v>
      </c>
    </row>
    <row r="32" spans="1:7" ht="30">
      <c r="A32" s="94" t="s">
        <v>72</v>
      </c>
      <c r="B32" s="10" t="s">
        <v>13</v>
      </c>
      <c r="C32" s="10" t="s">
        <v>19</v>
      </c>
      <c r="D32" s="10" t="s">
        <v>85</v>
      </c>
      <c r="E32" s="10" t="s">
        <v>75</v>
      </c>
      <c r="F32" s="113">
        <v>69</v>
      </c>
      <c r="G32" s="113">
        <v>69</v>
      </c>
    </row>
    <row r="33" spans="1:7" ht="15">
      <c r="A33" s="115" t="s">
        <v>230</v>
      </c>
      <c r="B33" s="167" t="s">
        <v>13</v>
      </c>
      <c r="C33" s="167" t="s">
        <v>41</v>
      </c>
      <c r="D33" s="10"/>
      <c r="E33" s="10"/>
      <c r="F33" s="114">
        <f t="shared" ref="F33:G37" si="4">SUM(F34)</f>
        <v>32.5</v>
      </c>
      <c r="G33" s="114">
        <f t="shared" si="4"/>
        <v>1.8</v>
      </c>
    </row>
    <row r="34" spans="1:7" ht="75">
      <c r="A34" s="107" t="s">
        <v>283</v>
      </c>
      <c r="B34" s="29" t="s">
        <v>13</v>
      </c>
      <c r="C34" s="29" t="s">
        <v>41</v>
      </c>
      <c r="D34" s="9" t="s">
        <v>93</v>
      </c>
      <c r="E34" s="10"/>
      <c r="F34" s="114">
        <f t="shared" si="4"/>
        <v>32.5</v>
      </c>
      <c r="G34" s="114">
        <f t="shared" si="4"/>
        <v>1.8</v>
      </c>
    </row>
    <row r="35" spans="1:7" ht="45">
      <c r="A35" s="107" t="s">
        <v>86</v>
      </c>
      <c r="B35" s="29" t="s">
        <v>13</v>
      </c>
      <c r="C35" s="29" t="s">
        <v>41</v>
      </c>
      <c r="D35" s="9" t="s">
        <v>94</v>
      </c>
      <c r="E35" s="10"/>
      <c r="F35" s="114">
        <f t="shared" si="4"/>
        <v>32.5</v>
      </c>
      <c r="G35" s="114">
        <f t="shared" si="4"/>
        <v>1.8</v>
      </c>
    </row>
    <row r="36" spans="1:7" ht="30">
      <c r="A36" s="100" t="s">
        <v>88</v>
      </c>
      <c r="B36" s="29" t="s">
        <v>13</v>
      </c>
      <c r="C36" s="29" t="s">
        <v>41</v>
      </c>
      <c r="D36" s="9" t="s">
        <v>96</v>
      </c>
      <c r="E36" s="10"/>
      <c r="F36" s="114">
        <f t="shared" si="4"/>
        <v>32.5</v>
      </c>
      <c r="G36" s="114">
        <f t="shared" si="4"/>
        <v>1.8</v>
      </c>
    </row>
    <row r="37" spans="1:7" ht="45">
      <c r="A37" s="166" t="s">
        <v>229</v>
      </c>
      <c r="B37" s="29" t="s">
        <v>13</v>
      </c>
      <c r="C37" s="29" t="s">
        <v>41</v>
      </c>
      <c r="D37" s="9" t="s">
        <v>228</v>
      </c>
      <c r="E37" s="10"/>
      <c r="F37" s="114">
        <f t="shared" si="4"/>
        <v>32.5</v>
      </c>
      <c r="G37" s="114">
        <f t="shared" si="4"/>
        <v>1.8</v>
      </c>
    </row>
    <row r="38" spans="1:7" ht="30">
      <c r="A38" s="94" t="s">
        <v>80</v>
      </c>
      <c r="B38" s="24" t="s">
        <v>13</v>
      </c>
      <c r="C38" s="24" t="s">
        <v>41</v>
      </c>
      <c r="D38" s="10" t="s">
        <v>228</v>
      </c>
      <c r="E38" s="10" t="s">
        <v>74</v>
      </c>
      <c r="F38" s="113">
        <v>32.5</v>
      </c>
      <c r="G38" s="113">
        <v>1.8</v>
      </c>
    </row>
    <row r="39" spans="1:7" ht="45">
      <c r="A39" s="105" t="s">
        <v>51</v>
      </c>
      <c r="B39" s="8" t="s">
        <v>13</v>
      </c>
      <c r="C39" s="8" t="s">
        <v>44</v>
      </c>
      <c r="D39" s="28"/>
      <c r="E39" s="28"/>
      <c r="F39" s="106">
        <f>SUM(F40,F46)</f>
        <v>5543.2</v>
      </c>
      <c r="G39" s="106">
        <f>SUM(G40,G46)</f>
        <v>5054.5</v>
      </c>
    </row>
    <row r="40" spans="1:7" ht="75">
      <c r="A40" s="107" t="s">
        <v>283</v>
      </c>
      <c r="B40" s="15" t="s">
        <v>13</v>
      </c>
      <c r="C40" s="15" t="s">
        <v>44</v>
      </c>
      <c r="D40" s="15" t="s">
        <v>93</v>
      </c>
      <c r="E40" s="29"/>
      <c r="F40" s="106">
        <f t="shared" ref="F40:G42" si="5">SUM(F41)</f>
        <v>4897.8999999999996</v>
      </c>
      <c r="G40" s="106">
        <f t="shared" si="5"/>
        <v>4439.8</v>
      </c>
    </row>
    <row r="41" spans="1:7" ht="45">
      <c r="A41" s="107" t="s">
        <v>86</v>
      </c>
      <c r="B41" s="15" t="s">
        <v>13</v>
      </c>
      <c r="C41" s="15" t="s">
        <v>44</v>
      </c>
      <c r="D41" s="15" t="s">
        <v>94</v>
      </c>
      <c r="E41" s="29"/>
      <c r="F41" s="106">
        <f t="shared" si="5"/>
        <v>4897.8999999999996</v>
      </c>
      <c r="G41" s="106">
        <f t="shared" si="5"/>
        <v>4439.8</v>
      </c>
    </row>
    <row r="42" spans="1:7" ht="30">
      <c r="A42" s="107" t="s">
        <v>87</v>
      </c>
      <c r="B42" s="15" t="s">
        <v>13</v>
      </c>
      <c r="C42" s="15" t="s">
        <v>44</v>
      </c>
      <c r="D42" s="15" t="s">
        <v>95</v>
      </c>
      <c r="E42" s="29"/>
      <c r="F42" s="106">
        <f t="shared" si="5"/>
        <v>4897.8999999999996</v>
      </c>
      <c r="G42" s="106">
        <f t="shared" si="5"/>
        <v>4439.8</v>
      </c>
    </row>
    <row r="43" spans="1:7" ht="30">
      <c r="A43" s="107" t="s">
        <v>83</v>
      </c>
      <c r="B43" s="15" t="s">
        <v>13</v>
      </c>
      <c r="C43" s="15" t="s">
        <v>44</v>
      </c>
      <c r="D43" s="15" t="s">
        <v>85</v>
      </c>
      <c r="E43" s="29"/>
      <c r="F43" s="106">
        <f>SUM(F44:F45)</f>
        <v>4897.8999999999996</v>
      </c>
      <c r="G43" s="106">
        <f>SUM(G44:G45)</f>
        <v>4439.8</v>
      </c>
    </row>
    <row r="44" spans="1:7" ht="75">
      <c r="A44" s="94" t="s">
        <v>71</v>
      </c>
      <c r="B44" s="24" t="s">
        <v>13</v>
      </c>
      <c r="C44" s="24" t="s">
        <v>44</v>
      </c>
      <c r="D44" s="13" t="s">
        <v>85</v>
      </c>
      <c r="E44" s="10" t="s">
        <v>73</v>
      </c>
      <c r="F44" s="97">
        <v>4482.5</v>
      </c>
      <c r="G44" s="97">
        <v>4439.8</v>
      </c>
    </row>
    <row r="45" spans="1:7" ht="30">
      <c r="A45" s="94" t="s">
        <v>111</v>
      </c>
      <c r="B45" s="24" t="s">
        <v>13</v>
      </c>
      <c r="C45" s="24" t="s">
        <v>44</v>
      </c>
      <c r="D45" s="13" t="s">
        <v>85</v>
      </c>
      <c r="E45" s="10" t="s">
        <v>74</v>
      </c>
      <c r="F45" s="97">
        <v>415.4</v>
      </c>
      <c r="G45" s="97">
        <v>0</v>
      </c>
    </row>
    <row r="46" spans="1:7" ht="15">
      <c r="A46" s="100" t="s">
        <v>211</v>
      </c>
      <c r="B46" s="66" t="s">
        <v>13</v>
      </c>
      <c r="C46" s="66" t="s">
        <v>44</v>
      </c>
      <c r="D46" s="78" t="s">
        <v>210</v>
      </c>
      <c r="E46" s="14"/>
      <c r="F46" s="126">
        <f t="shared" ref="F46:G48" si="6">SUM(F47)</f>
        <v>645.29999999999995</v>
      </c>
      <c r="G46" s="126">
        <f t="shared" si="6"/>
        <v>614.70000000000005</v>
      </c>
    </row>
    <row r="47" spans="1:7" ht="30">
      <c r="A47" s="100" t="s">
        <v>326</v>
      </c>
      <c r="B47" s="66" t="s">
        <v>13</v>
      </c>
      <c r="C47" s="66" t="s">
        <v>44</v>
      </c>
      <c r="D47" s="78" t="s">
        <v>90</v>
      </c>
      <c r="E47" s="14"/>
      <c r="F47" s="126">
        <f t="shared" si="6"/>
        <v>645.29999999999995</v>
      </c>
      <c r="G47" s="126">
        <f t="shared" si="6"/>
        <v>614.70000000000005</v>
      </c>
    </row>
    <row r="48" spans="1:7" ht="15">
      <c r="A48" s="107" t="s">
        <v>218</v>
      </c>
      <c r="B48" s="9" t="s">
        <v>13</v>
      </c>
      <c r="C48" s="9" t="s">
        <v>44</v>
      </c>
      <c r="D48" s="15" t="s">
        <v>216</v>
      </c>
      <c r="E48" s="9"/>
      <c r="F48" s="106">
        <f t="shared" si="6"/>
        <v>645.29999999999995</v>
      </c>
      <c r="G48" s="106">
        <f t="shared" si="6"/>
        <v>614.70000000000005</v>
      </c>
    </row>
    <row r="49" spans="1:7" ht="30">
      <c r="A49" s="107" t="s">
        <v>83</v>
      </c>
      <c r="B49" s="10" t="s">
        <v>13</v>
      </c>
      <c r="C49" s="10" t="s">
        <v>44</v>
      </c>
      <c r="D49" s="15" t="s">
        <v>217</v>
      </c>
      <c r="E49" s="9"/>
      <c r="F49" s="106">
        <f>SUM(F50:F50)</f>
        <v>645.29999999999995</v>
      </c>
      <c r="G49" s="106">
        <f>SUM(G50:G50)</f>
        <v>614.70000000000005</v>
      </c>
    </row>
    <row r="50" spans="1:7" ht="75">
      <c r="A50" s="94" t="s">
        <v>71</v>
      </c>
      <c r="B50" s="10" t="s">
        <v>13</v>
      </c>
      <c r="C50" s="10" t="s">
        <v>44</v>
      </c>
      <c r="D50" s="13" t="s">
        <v>217</v>
      </c>
      <c r="E50" s="10" t="s">
        <v>73</v>
      </c>
      <c r="F50" s="97">
        <v>645.29999999999995</v>
      </c>
      <c r="G50" s="97">
        <v>614.70000000000005</v>
      </c>
    </row>
    <row r="51" spans="1:7" ht="15">
      <c r="A51" s="125" t="s">
        <v>52</v>
      </c>
      <c r="B51" s="17" t="s">
        <v>13</v>
      </c>
      <c r="C51" s="17" t="s">
        <v>33</v>
      </c>
      <c r="D51" s="17"/>
      <c r="E51" s="17"/>
      <c r="F51" s="106">
        <f t="shared" ref="F51:G54" si="7">SUM(F52)</f>
        <v>224</v>
      </c>
      <c r="G51" s="106">
        <f t="shared" si="7"/>
        <v>224</v>
      </c>
    </row>
    <row r="52" spans="1:7" ht="15">
      <c r="A52" s="100" t="s">
        <v>211</v>
      </c>
      <c r="B52" s="19" t="s">
        <v>13</v>
      </c>
      <c r="C52" s="19" t="s">
        <v>33</v>
      </c>
      <c r="D52" s="19" t="s">
        <v>210</v>
      </c>
      <c r="E52" s="19"/>
      <c r="F52" s="106">
        <f t="shared" si="7"/>
        <v>224</v>
      </c>
      <c r="G52" s="106">
        <f t="shared" si="7"/>
        <v>224</v>
      </c>
    </row>
    <row r="53" spans="1:7" ht="30">
      <c r="A53" s="100" t="s">
        <v>326</v>
      </c>
      <c r="B53" s="19" t="s">
        <v>13</v>
      </c>
      <c r="C53" s="19" t="s">
        <v>33</v>
      </c>
      <c r="D53" s="19" t="s">
        <v>90</v>
      </c>
      <c r="E53" s="19"/>
      <c r="F53" s="106">
        <f t="shared" si="7"/>
        <v>224</v>
      </c>
      <c r="G53" s="106">
        <f t="shared" si="7"/>
        <v>224</v>
      </c>
    </row>
    <row r="54" spans="1:7" ht="45">
      <c r="A54" s="124" t="s">
        <v>91</v>
      </c>
      <c r="B54" s="9" t="s">
        <v>13</v>
      </c>
      <c r="C54" s="9" t="s">
        <v>33</v>
      </c>
      <c r="D54" s="19" t="s">
        <v>92</v>
      </c>
      <c r="E54" s="28"/>
      <c r="F54" s="106">
        <f t="shared" si="7"/>
        <v>224</v>
      </c>
      <c r="G54" s="106">
        <f t="shared" si="7"/>
        <v>224</v>
      </c>
    </row>
    <row r="55" spans="1:7" ht="15">
      <c r="A55" s="94" t="s">
        <v>72</v>
      </c>
      <c r="B55" s="10" t="s">
        <v>13</v>
      </c>
      <c r="C55" s="10" t="s">
        <v>33</v>
      </c>
      <c r="D55" s="20" t="s">
        <v>92</v>
      </c>
      <c r="E55" s="10" t="s">
        <v>75</v>
      </c>
      <c r="F55" s="97">
        <v>224</v>
      </c>
      <c r="G55" s="97">
        <v>224</v>
      </c>
    </row>
    <row r="56" spans="1:7" ht="15">
      <c r="A56" s="95" t="s">
        <v>16</v>
      </c>
      <c r="B56" s="18" t="s">
        <v>13</v>
      </c>
      <c r="C56" s="18" t="s">
        <v>17</v>
      </c>
      <c r="D56" s="18"/>
      <c r="E56" s="18"/>
      <c r="F56" s="106">
        <f>SUM(F62,F57)</f>
        <v>2144</v>
      </c>
      <c r="G56" s="106">
        <f>SUM(G62,G57)</f>
        <v>2068.1999999999998</v>
      </c>
    </row>
    <row r="57" spans="1:7" ht="45">
      <c r="A57" s="96" t="s">
        <v>285</v>
      </c>
      <c r="B57" s="9" t="s">
        <v>13</v>
      </c>
      <c r="C57" s="9" t="s">
        <v>17</v>
      </c>
      <c r="D57" s="15" t="s">
        <v>234</v>
      </c>
      <c r="E57" s="18"/>
      <c r="F57" s="106">
        <f t="shared" ref="F57:G60" si="8">SUM(F58)</f>
        <v>4</v>
      </c>
      <c r="G57" s="106">
        <f t="shared" si="8"/>
        <v>3</v>
      </c>
    </row>
    <row r="58" spans="1:7" ht="30">
      <c r="A58" s="96" t="s">
        <v>258</v>
      </c>
      <c r="B58" s="9" t="s">
        <v>13</v>
      </c>
      <c r="C58" s="9" t="s">
        <v>17</v>
      </c>
      <c r="D58" s="15" t="s">
        <v>259</v>
      </c>
      <c r="E58" s="18"/>
      <c r="F58" s="106">
        <f t="shared" si="8"/>
        <v>4</v>
      </c>
      <c r="G58" s="106">
        <f t="shared" si="8"/>
        <v>3</v>
      </c>
    </row>
    <row r="59" spans="1:7" ht="30">
      <c r="A59" s="96" t="s">
        <v>260</v>
      </c>
      <c r="B59" s="9" t="s">
        <v>13</v>
      </c>
      <c r="C59" s="9" t="s">
        <v>17</v>
      </c>
      <c r="D59" s="15" t="s">
        <v>261</v>
      </c>
      <c r="E59" s="18"/>
      <c r="F59" s="106">
        <f t="shared" si="8"/>
        <v>4</v>
      </c>
      <c r="G59" s="106">
        <f t="shared" si="8"/>
        <v>3</v>
      </c>
    </row>
    <row r="60" spans="1:7" ht="30">
      <c r="A60" s="100" t="s">
        <v>262</v>
      </c>
      <c r="B60" s="9" t="s">
        <v>13</v>
      </c>
      <c r="C60" s="9" t="s">
        <v>17</v>
      </c>
      <c r="D60" s="15" t="s">
        <v>263</v>
      </c>
      <c r="E60" s="18"/>
      <c r="F60" s="106">
        <f t="shared" si="8"/>
        <v>4</v>
      </c>
      <c r="G60" s="106">
        <f t="shared" si="8"/>
        <v>3</v>
      </c>
    </row>
    <row r="61" spans="1:7" ht="30">
      <c r="A61" s="94" t="s">
        <v>111</v>
      </c>
      <c r="B61" s="10" t="s">
        <v>13</v>
      </c>
      <c r="C61" s="10" t="s">
        <v>17</v>
      </c>
      <c r="D61" s="13" t="s">
        <v>263</v>
      </c>
      <c r="E61" s="13" t="s">
        <v>74</v>
      </c>
      <c r="F61" s="97">
        <v>4</v>
      </c>
      <c r="G61" s="97">
        <v>3</v>
      </c>
    </row>
    <row r="62" spans="1:7" ht="75">
      <c r="A62" s="107" t="s">
        <v>283</v>
      </c>
      <c r="B62" s="15" t="s">
        <v>13</v>
      </c>
      <c r="C62" s="15" t="s">
        <v>17</v>
      </c>
      <c r="D62" s="15" t="s">
        <v>93</v>
      </c>
      <c r="E62" s="29"/>
      <c r="F62" s="106">
        <f>SUM(F63)</f>
        <v>2140</v>
      </c>
      <c r="G62" s="106">
        <f>SUM(G63)</f>
        <v>2065.1999999999998</v>
      </c>
    </row>
    <row r="63" spans="1:7" ht="45">
      <c r="A63" s="107" t="s">
        <v>86</v>
      </c>
      <c r="B63" s="15" t="s">
        <v>13</v>
      </c>
      <c r="C63" s="15" t="s">
        <v>17</v>
      </c>
      <c r="D63" s="15" t="s">
        <v>94</v>
      </c>
      <c r="E63" s="29"/>
      <c r="F63" s="106">
        <f>SUM(F64,F68)</f>
        <v>2140</v>
      </c>
      <c r="G63" s="106">
        <f>SUM(G64,G68)</f>
        <v>2065.1999999999998</v>
      </c>
    </row>
    <row r="64" spans="1:7" ht="30">
      <c r="A64" s="107" t="s">
        <v>87</v>
      </c>
      <c r="B64" s="15" t="s">
        <v>13</v>
      </c>
      <c r="C64" s="15" t="s">
        <v>17</v>
      </c>
      <c r="D64" s="15" t="s">
        <v>95</v>
      </c>
      <c r="E64" s="29"/>
      <c r="F64" s="106">
        <f>SUM(F65)</f>
        <v>1661</v>
      </c>
      <c r="G64" s="106">
        <f>SUM(G65)</f>
        <v>1583.2</v>
      </c>
    </row>
    <row r="65" spans="1:7" ht="30">
      <c r="A65" s="107" t="s">
        <v>83</v>
      </c>
      <c r="B65" s="15" t="s">
        <v>13</v>
      </c>
      <c r="C65" s="15" t="s">
        <v>17</v>
      </c>
      <c r="D65" s="15" t="s">
        <v>85</v>
      </c>
      <c r="E65" s="29"/>
      <c r="F65" s="106">
        <f>SUM(F66:F67)</f>
        <v>1661</v>
      </c>
      <c r="G65" s="106">
        <f>SUM(G66:G67)</f>
        <v>1583.2</v>
      </c>
    </row>
    <row r="66" spans="1:7" ht="75">
      <c r="A66" s="94" t="s">
        <v>71</v>
      </c>
      <c r="B66" s="24" t="s">
        <v>13</v>
      </c>
      <c r="C66" s="24" t="s">
        <v>17</v>
      </c>
      <c r="D66" s="13" t="s">
        <v>85</v>
      </c>
      <c r="E66" s="10" t="s">
        <v>73</v>
      </c>
      <c r="F66" s="97">
        <v>1650.3</v>
      </c>
      <c r="G66" s="97">
        <v>1583.2</v>
      </c>
    </row>
    <row r="67" spans="1:7" ht="30">
      <c r="A67" s="94" t="s">
        <v>111</v>
      </c>
      <c r="B67" s="10" t="s">
        <v>13</v>
      </c>
      <c r="C67" s="10" t="s">
        <v>17</v>
      </c>
      <c r="D67" s="13" t="s">
        <v>85</v>
      </c>
      <c r="E67" s="10" t="s">
        <v>74</v>
      </c>
      <c r="F67" s="113">
        <v>10.7</v>
      </c>
      <c r="G67" s="113">
        <v>0</v>
      </c>
    </row>
    <row r="68" spans="1:7" ht="30">
      <c r="A68" s="116" t="s">
        <v>88</v>
      </c>
      <c r="B68" s="9" t="s">
        <v>13</v>
      </c>
      <c r="C68" s="9" t="s">
        <v>17</v>
      </c>
      <c r="D68" s="15" t="s">
        <v>96</v>
      </c>
      <c r="E68" s="15"/>
      <c r="F68" s="114">
        <f>SUM(F69,F71,F73,F76,F79)</f>
        <v>479</v>
      </c>
      <c r="G68" s="114">
        <f>SUM(G69,G71,G73,G76,G79)</f>
        <v>482</v>
      </c>
    </row>
    <row r="69" spans="1:7" ht="120">
      <c r="A69" s="100" t="s">
        <v>97</v>
      </c>
      <c r="B69" s="10" t="s">
        <v>13</v>
      </c>
      <c r="C69" s="10" t="s">
        <v>17</v>
      </c>
      <c r="D69" s="82" t="s">
        <v>98</v>
      </c>
      <c r="E69" s="13"/>
      <c r="F69" s="114">
        <f>SUM(F70)</f>
        <v>1</v>
      </c>
      <c r="G69" s="114">
        <f>SUM(G70)</f>
        <v>1</v>
      </c>
    </row>
    <row r="70" spans="1:7" ht="30">
      <c r="A70" s="94" t="s">
        <v>111</v>
      </c>
      <c r="B70" s="10" t="s">
        <v>13</v>
      </c>
      <c r="C70" s="10" t="s">
        <v>17</v>
      </c>
      <c r="D70" s="83" t="s">
        <v>98</v>
      </c>
      <c r="E70" s="10" t="s">
        <v>74</v>
      </c>
      <c r="F70" s="113">
        <v>1</v>
      </c>
      <c r="G70" s="113">
        <v>1</v>
      </c>
    </row>
    <row r="71" spans="1:7" ht="45">
      <c r="A71" s="117" t="s">
        <v>99</v>
      </c>
      <c r="B71" s="9" t="s">
        <v>13</v>
      </c>
      <c r="C71" s="9" t="s">
        <v>17</v>
      </c>
      <c r="D71" s="82" t="s">
        <v>100</v>
      </c>
      <c r="E71" s="15"/>
      <c r="F71" s="114">
        <f>SUM(F72)</f>
        <v>1</v>
      </c>
      <c r="G71" s="114">
        <f>SUM(G72)</f>
        <v>1</v>
      </c>
    </row>
    <row r="72" spans="1:7" ht="75">
      <c r="A72" s="94" t="s">
        <v>71</v>
      </c>
      <c r="B72" s="10" t="s">
        <v>13</v>
      </c>
      <c r="C72" s="10" t="s">
        <v>17</v>
      </c>
      <c r="D72" s="83" t="s">
        <v>100</v>
      </c>
      <c r="E72" s="10" t="s">
        <v>73</v>
      </c>
      <c r="F72" s="113">
        <v>1</v>
      </c>
      <c r="G72" s="113">
        <v>1</v>
      </c>
    </row>
    <row r="73" spans="1:7" ht="45">
      <c r="A73" s="118" t="s">
        <v>101</v>
      </c>
      <c r="B73" s="9" t="s">
        <v>13</v>
      </c>
      <c r="C73" s="9" t="s">
        <v>17</v>
      </c>
      <c r="D73" s="82" t="s">
        <v>102</v>
      </c>
      <c r="E73" s="9"/>
      <c r="F73" s="106">
        <f>SUM(F74:F75)</f>
        <v>418</v>
      </c>
      <c r="G73" s="106">
        <f>SUM(G74:G75)</f>
        <v>421</v>
      </c>
    </row>
    <row r="74" spans="1:7" ht="75">
      <c r="A74" s="94" t="s">
        <v>71</v>
      </c>
      <c r="B74" s="10" t="s">
        <v>13</v>
      </c>
      <c r="C74" s="10" t="s">
        <v>17</v>
      </c>
      <c r="D74" s="83" t="s">
        <v>102</v>
      </c>
      <c r="E74" s="10" t="s">
        <v>73</v>
      </c>
      <c r="F74" s="97">
        <v>374</v>
      </c>
      <c r="G74" s="97">
        <v>374</v>
      </c>
    </row>
    <row r="75" spans="1:7" ht="30">
      <c r="A75" s="94" t="s">
        <v>111</v>
      </c>
      <c r="B75" s="10" t="s">
        <v>13</v>
      </c>
      <c r="C75" s="10" t="s">
        <v>17</v>
      </c>
      <c r="D75" s="83" t="s">
        <v>102</v>
      </c>
      <c r="E75" s="10" t="s">
        <v>74</v>
      </c>
      <c r="F75" s="113">
        <v>44</v>
      </c>
      <c r="G75" s="113">
        <v>47</v>
      </c>
    </row>
    <row r="76" spans="1:7" ht="60">
      <c r="A76" s="100" t="s">
        <v>103</v>
      </c>
      <c r="B76" s="9" t="s">
        <v>13</v>
      </c>
      <c r="C76" s="9" t="s">
        <v>17</v>
      </c>
      <c r="D76" s="82" t="s">
        <v>104</v>
      </c>
      <c r="E76" s="13"/>
      <c r="F76" s="114">
        <f>SUM(F77:F78)</f>
        <v>58</v>
      </c>
      <c r="G76" s="114">
        <f>SUM(G77:G78)</f>
        <v>58</v>
      </c>
    </row>
    <row r="77" spans="1:7" ht="75">
      <c r="A77" s="94" t="s">
        <v>71</v>
      </c>
      <c r="B77" s="10" t="s">
        <v>13</v>
      </c>
      <c r="C77" s="10" t="s">
        <v>17</v>
      </c>
      <c r="D77" s="83" t="s">
        <v>104</v>
      </c>
      <c r="E77" s="13" t="s">
        <v>73</v>
      </c>
      <c r="F77" s="97">
        <v>31.1</v>
      </c>
      <c r="G77" s="97">
        <v>31.1</v>
      </c>
    </row>
    <row r="78" spans="1:7" ht="30">
      <c r="A78" s="94" t="s">
        <v>111</v>
      </c>
      <c r="B78" s="10" t="s">
        <v>13</v>
      </c>
      <c r="C78" s="10" t="s">
        <v>17</v>
      </c>
      <c r="D78" s="83" t="s">
        <v>104</v>
      </c>
      <c r="E78" s="10" t="s">
        <v>74</v>
      </c>
      <c r="F78" s="97">
        <v>26.9</v>
      </c>
      <c r="G78" s="97">
        <v>26.9</v>
      </c>
    </row>
    <row r="79" spans="1:7" ht="60">
      <c r="A79" s="100" t="s">
        <v>105</v>
      </c>
      <c r="B79" s="9" t="s">
        <v>13</v>
      </c>
      <c r="C79" s="9" t="s">
        <v>17</v>
      </c>
      <c r="D79" s="82" t="s">
        <v>106</v>
      </c>
      <c r="E79" s="10"/>
      <c r="F79" s="106">
        <f>SUM(F80)</f>
        <v>1</v>
      </c>
      <c r="G79" s="106">
        <f>SUM(G80)</f>
        <v>1</v>
      </c>
    </row>
    <row r="80" spans="1:7" ht="30.75" thickBot="1">
      <c r="A80" s="94" t="s">
        <v>111</v>
      </c>
      <c r="B80" s="10" t="s">
        <v>13</v>
      </c>
      <c r="C80" s="10" t="s">
        <v>17</v>
      </c>
      <c r="D80" s="83" t="s">
        <v>106</v>
      </c>
      <c r="E80" s="10" t="s">
        <v>74</v>
      </c>
      <c r="F80" s="113">
        <v>1</v>
      </c>
      <c r="G80" s="113">
        <v>1</v>
      </c>
    </row>
    <row r="81" spans="1:7" ht="17.25" thickTop="1" thickBot="1">
      <c r="A81" s="101" t="s">
        <v>53</v>
      </c>
      <c r="B81" s="6" t="s">
        <v>25</v>
      </c>
      <c r="C81" s="6"/>
      <c r="D81" s="6"/>
      <c r="E81" s="6"/>
      <c r="F81" s="111">
        <f t="shared" ref="F81:G86" si="9">SUM(F82)</f>
        <v>673.1</v>
      </c>
      <c r="G81" s="111">
        <f t="shared" si="9"/>
        <v>696.5</v>
      </c>
    </row>
    <row r="82" spans="1:7" ht="15.75" thickTop="1">
      <c r="A82" s="143" t="s">
        <v>67</v>
      </c>
      <c r="B82" s="44" t="s">
        <v>25</v>
      </c>
      <c r="C82" s="44" t="s">
        <v>15</v>
      </c>
      <c r="D82" s="44"/>
      <c r="E82" s="44"/>
      <c r="F82" s="112">
        <f t="shared" si="9"/>
        <v>673.1</v>
      </c>
      <c r="G82" s="112">
        <f t="shared" si="9"/>
        <v>696.5</v>
      </c>
    </row>
    <row r="83" spans="1:7" ht="75">
      <c r="A83" s="107" t="s">
        <v>283</v>
      </c>
      <c r="B83" s="9" t="s">
        <v>25</v>
      </c>
      <c r="C83" s="9" t="s">
        <v>15</v>
      </c>
      <c r="D83" s="15" t="s">
        <v>93</v>
      </c>
      <c r="E83" s="9"/>
      <c r="F83" s="106">
        <f t="shared" si="9"/>
        <v>673.1</v>
      </c>
      <c r="G83" s="106">
        <f t="shared" si="9"/>
        <v>696.5</v>
      </c>
    </row>
    <row r="84" spans="1:7" ht="45">
      <c r="A84" s="107" t="s">
        <v>86</v>
      </c>
      <c r="B84" s="9" t="s">
        <v>25</v>
      </c>
      <c r="C84" s="9" t="s">
        <v>15</v>
      </c>
      <c r="D84" s="15" t="s">
        <v>94</v>
      </c>
      <c r="E84" s="65"/>
      <c r="F84" s="123">
        <f t="shared" si="9"/>
        <v>673.1</v>
      </c>
      <c r="G84" s="123">
        <f t="shared" si="9"/>
        <v>696.5</v>
      </c>
    </row>
    <row r="85" spans="1:7" ht="30">
      <c r="A85" s="116" t="s">
        <v>88</v>
      </c>
      <c r="B85" s="9" t="s">
        <v>25</v>
      </c>
      <c r="C85" s="9" t="s">
        <v>15</v>
      </c>
      <c r="D85" s="15" t="s">
        <v>96</v>
      </c>
      <c r="E85" s="65"/>
      <c r="F85" s="123">
        <f t="shared" si="9"/>
        <v>673.1</v>
      </c>
      <c r="G85" s="123">
        <f t="shared" si="9"/>
        <v>696.5</v>
      </c>
    </row>
    <row r="86" spans="1:7" ht="45">
      <c r="A86" s="70" t="s">
        <v>89</v>
      </c>
      <c r="B86" s="9" t="s">
        <v>25</v>
      </c>
      <c r="C86" s="9" t="s">
        <v>15</v>
      </c>
      <c r="D86" s="82" t="s">
        <v>118</v>
      </c>
      <c r="E86" s="65"/>
      <c r="F86" s="123">
        <f t="shared" si="9"/>
        <v>673.1</v>
      </c>
      <c r="G86" s="123">
        <f t="shared" si="9"/>
        <v>696.5</v>
      </c>
    </row>
    <row r="87" spans="1:7" ht="15.75" thickBot="1">
      <c r="A87" s="94" t="s">
        <v>26</v>
      </c>
      <c r="B87" s="11" t="s">
        <v>25</v>
      </c>
      <c r="C87" s="11" t="s">
        <v>15</v>
      </c>
      <c r="D87" s="179" t="s">
        <v>118</v>
      </c>
      <c r="E87" s="12" t="s">
        <v>79</v>
      </c>
      <c r="F87" s="130">
        <v>673.1</v>
      </c>
      <c r="G87" s="130">
        <v>696.5</v>
      </c>
    </row>
    <row r="88" spans="1:7" ht="33" thickTop="1" thickBot="1">
      <c r="A88" s="144" t="s">
        <v>70</v>
      </c>
      <c r="B88" s="55" t="s">
        <v>15</v>
      </c>
      <c r="C88" s="56"/>
      <c r="D88" s="56"/>
      <c r="E88" s="56"/>
      <c r="F88" s="145">
        <f>SUM(F89)</f>
        <v>1886.4</v>
      </c>
      <c r="G88" s="145">
        <f>SUM(G89)</f>
        <v>1883.4</v>
      </c>
    </row>
    <row r="89" spans="1:7" ht="45.75" thickTop="1">
      <c r="A89" s="115" t="s">
        <v>286</v>
      </c>
      <c r="B89" s="165" t="s">
        <v>15</v>
      </c>
      <c r="C89" s="8" t="s">
        <v>30</v>
      </c>
      <c r="D89" s="13"/>
      <c r="E89" s="10"/>
      <c r="F89" s="99">
        <f>SUM(F90,F95)</f>
        <v>1886.4</v>
      </c>
      <c r="G89" s="99">
        <f>SUM(G90,G95)</f>
        <v>1883.4</v>
      </c>
    </row>
    <row r="90" spans="1:7" ht="45">
      <c r="A90" s="96" t="s">
        <v>287</v>
      </c>
      <c r="B90" s="9" t="s">
        <v>15</v>
      </c>
      <c r="C90" s="9" t="s">
        <v>30</v>
      </c>
      <c r="D90" s="15" t="s">
        <v>234</v>
      </c>
      <c r="E90" s="10"/>
      <c r="F90" s="109">
        <f t="shared" ref="F90:G93" si="10">SUM(F91)</f>
        <v>55</v>
      </c>
      <c r="G90" s="109">
        <f t="shared" si="10"/>
        <v>52</v>
      </c>
    </row>
    <row r="91" spans="1:7" ht="30">
      <c r="A91" s="100" t="s">
        <v>235</v>
      </c>
      <c r="B91" s="9" t="s">
        <v>15</v>
      </c>
      <c r="C91" s="9" t="s">
        <v>30</v>
      </c>
      <c r="D91" s="15" t="s">
        <v>236</v>
      </c>
      <c r="E91" s="9"/>
      <c r="F91" s="109">
        <f t="shared" si="10"/>
        <v>55</v>
      </c>
      <c r="G91" s="109">
        <f t="shared" si="10"/>
        <v>52</v>
      </c>
    </row>
    <row r="92" spans="1:7" ht="30">
      <c r="A92" s="100" t="s">
        <v>237</v>
      </c>
      <c r="B92" s="9" t="s">
        <v>15</v>
      </c>
      <c r="C92" s="9" t="s">
        <v>30</v>
      </c>
      <c r="D92" s="15" t="s">
        <v>238</v>
      </c>
      <c r="E92" s="9"/>
      <c r="F92" s="109">
        <f t="shared" si="10"/>
        <v>55</v>
      </c>
      <c r="G92" s="109">
        <f t="shared" si="10"/>
        <v>52</v>
      </c>
    </row>
    <row r="93" spans="1:7" ht="45">
      <c r="A93" s="100" t="s">
        <v>246</v>
      </c>
      <c r="B93" s="9" t="s">
        <v>15</v>
      </c>
      <c r="C93" s="9" t="s">
        <v>30</v>
      </c>
      <c r="D93" s="15" t="s">
        <v>239</v>
      </c>
      <c r="E93" s="9"/>
      <c r="F93" s="109">
        <f t="shared" si="10"/>
        <v>55</v>
      </c>
      <c r="G93" s="109">
        <f t="shared" si="10"/>
        <v>52</v>
      </c>
    </row>
    <row r="94" spans="1:7" ht="30">
      <c r="A94" s="94" t="s">
        <v>26</v>
      </c>
      <c r="B94" s="10" t="s">
        <v>15</v>
      </c>
      <c r="C94" s="10" t="s">
        <v>30</v>
      </c>
      <c r="D94" s="13" t="s">
        <v>239</v>
      </c>
      <c r="E94" s="10" t="s">
        <v>79</v>
      </c>
      <c r="F94" s="110">
        <v>55</v>
      </c>
      <c r="G94" s="110">
        <v>52</v>
      </c>
    </row>
    <row r="95" spans="1:7" ht="75">
      <c r="A95" s="107" t="s">
        <v>283</v>
      </c>
      <c r="B95" s="164" t="s">
        <v>15</v>
      </c>
      <c r="C95" s="9" t="s">
        <v>30</v>
      </c>
      <c r="D95" s="15" t="s">
        <v>93</v>
      </c>
      <c r="E95" s="10"/>
      <c r="F95" s="99">
        <f t="shared" ref="F95:G97" si="11">SUM(F96)</f>
        <v>1831.4</v>
      </c>
      <c r="G95" s="99">
        <f t="shared" si="11"/>
        <v>1831.4</v>
      </c>
    </row>
    <row r="96" spans="1:7" ht="30">
      <c r="A96" s="100" t="s">
        <v>112</v>
      </c>
      <c r="B96" s="9" t="s">
        <v>15</v>
      </c>
      <c r="C96" s="9" t="s">
        <v>30</v>
      </c>
      <c r="D96" s="9" t="s">
        <v>116</v>
      </c>
      <c r="E96" s="10"/>
      <c r="F96" s="114">
        <f t="shared" si="11"/>
        <v>1831.4</v>
      </c>
      <c r="G96" s="114">
        <f t="shared" si="11"/>
        <v>1831.4</v>
      </c>
    </row>
    <row r="97" spans="1:7" ht="30">
      <c r="A97" s="100" t="s">
        <v>113</v>
      </c>
      <c r="B97" s="9" t="s">
        <v>15</v>
      </c>
      <c r="C97" s="9" t="s">
        <v>30</v>
      </c>
      <c r="D97" s="9" t="s">
        <v>115</v>
      </c>
      <c r="E97" s="10"/>
      <c r="F97" s="114">
        <f t="shared" si="11"/>
        <v>1831.4</v>
      </c>
      <c r="G97" s="114">
        <f t="shared" si="11"/>
        <v>1831.4</v>
      </c>
    </row>
    <row r="98" spans="1:7" ht="15">
      <c r="A98" s="100" t="s">
        <v>114</v>
      </c>
      <c r="B98" s="9" t="s">
        <v>15</v>
      </c>
      <c r="C98" s="9" t="s">
        <v>30</v>
      </c>
      <c r="D98" s="9" t="s">
        <v>117</v>
      </c>
      <c r="E98" s="10"/>
      <c r="F98" s="114">
        <f>SUM(F99:F99)</f>
        <v>1831.4</v>
      </c>
      <c r="G98" s="114">
        <f>SUM(G99:G99)</f>
        <v>1831.4</v>
      </c>
    </row>
    <row r="99" spans="1:7" ht="75.75" thickBot="1">
      <c r="A99" s="94" t="s">
        <v>71</v>
      </c>
      <c r="B99" s="10" t="s">
        <v>15</v>
      </c>
      <c r="C99" s="10" t="s">
        <v>30</v>
      </c>
      <c r="D99" s="9" t="s">
        <v>117</v>
      </c>
      <c r="E99" s="10" t="s">
        <v>73</v>
      </c>
      <c r="F99" s="113">
        <v>1831.4</v>
      </c>
      <c r="G99" s="113">
        <v>1831.4</v>
      </c>
    </row>
    <row r="100" spans="1:7" ht="17.25" thickTop="1" thickBot="1">
      <c r="A100" s="101" t="s">
        <v>18</v>
      </c>
      <c r="B100" s="6" t="s">
        <v>19</v>
      </c>
      <c r="C100" s="6"/>
      <c r="D100" s="6"/>
      <c r="E100" s="6"/>
      <c r="F100" s="111">
        <f>SUM(F101,F114,F108)</f>
        <v>16241</v>
      </c>
      <c r="G100" s="111">
        <f>SUM(G101,G114,G108)</f>
        <v>16815</v>
      </c>
    </row>
    <row r="101" spans="1:7" ht="15.75" thickTop="1">
      <c r="A101" s="174" t="s">
        <v>231</v>
      </c>
      <c r="B101" s="175" t="s">
        <v>19</v>
      </c>
      <c r="C101" s="175" t="s">
        <v>13</v>
      </c>
      <c r="D101" s="176"/>
      <c r="E101" s="176"/>
      <c r="F101" s="126">
        <f t="shared" ref="F101:G104" si="12">SUM(F102)</f>
        <v>35</v>
      </c>
      <c r="G101" s="126">
        <f t="shared" si="12"/>
        <v>34</v>
      </c>
    </row>
    <row r="102" spans="1:7" ht="45">
      <c r="A102" s="116" t="s">
        <v>301</v>
      </c>
      <c r="B102" s="61" t="s">
        <v>19</v>
      </c>
      <c r="C102" s="61" t="s">
        <v>13</v>
      </c>
      <c r="D102" s="61" t="s">
        <v>170</v>
      </c>
      <c r="E102" s="18"/>
      <c r="F102" s="106">
        <f t="shared" si="12"/>
        <v>35</v>
      </c>
      <c r="G102" s="106">
        <f t="shared" si="12"/>
        <v>34</v>
      </c>
    </row>
    <row r="103" spans="1:7" ht="45">
      <c r="A103" s="116" t="s">
        <v>167</v>
      </c>
      <c r="B103" s="61" t="s">
        <v>19</v>
      </c>
      <c r="C103" s="61" t="s">
        <v>13</v>
      </c>
      <c r="D103" s="61" t="s">
        <v>171</v>
      </c>
      <c r="E103" s="18"/>
      <c r="F103" s="106">
        <f t="shared" si="12"/>
        <v>35</v>
      </c>
      <c r="G103" s="106">
        <f t="shared" si="12"/>
        <v>34</v>
      </c>
    </row>
    <row r="104" spans="1:7" ht="30">
      <c r="A104" s="116" t="s">
        <v>168</v>
      </c>
      <c r="B104" s="61" t="s">
        <v>19</v>
      </c>
      <c r="C104" s="61" t="s">
        <v>13</v>
      </c>
      <c r="D104" s="61" t="s">
        <v>172</v>
      </c>
      <c r="E104" s="18"/>
      <c r="F104" s="106">
        <f t="shared" si="12"/>
        <v>35</v>
      </c>
      <c r="G104" s="106">
        <f t="shared" si="12"/>
        <v>34</v>
      </c>
    </row>
    <row r="105" spans="1:7" ht="120">
      <c r="A105" s="100" t="s">
        <v>241</v>
      </c>
      <c r="B105" s="61" t="s">
        <v>19</v>
      </c>
      <c r="C105" s="61" t="s">
        <v>13</v>
      </c>
      <c r="D105" s="61" t="s">
        <v>232</v>
      </c>
      <c r="E105" s="16"/>
      <c r="F105" s="106">
        <f>SUM(F106:F107)</f>
        <v>35</v>
      </c>
      <c r="G105" s="106">
        <f>SUM(G106:G107)</f>
        <v>34</v>
      </c>
    </row>
    <row r="106" spans="1:7" ht="30">
      <c r="A106" s="94" t="s">
        <v>26</v>
      </c>
      <c r="B106" s="16" t="s">
        <v>19</v>
      </c>
      <c r="C106" s="16" t="s">
        <v>13</v>
      </c>
      <c r="D106" s="16" t="s">
        <v>232</v>
      </c>
      <c r="E106" s="16" t="s">
        <v>79</v>
      </c>
      <c r="F106" s="97">
        <v>15</v>
      </c>
      <c r="G106" s="97">
        <v>14</v>
      </c>
    </row>
    <row r="107" spans="1:7" ht="30">
      <c r="A107" s="94" t="s">
        <v>81</v>
      </c>
      <c r="B107" s="16" t="s">
        <v>19</v>
      </c>
      <c r="C107" s="16" t="s">
        <v>13</v>
      </c>
      <c r="D107" s="16" t="s">
        <v>232</v>
      </c>
      <c r="E107" s="16" t="s">
        <v>78</v>
      </c>
      <c r="F107" s="97">
        <v>20</v>
      </c>
      <c r="G107" s="97">
        <v>20</v>
      </c>
    </row>
    <row r="108" spans="1:7" ht="15">
      <c r="A108" s="125" t="s">
        <v>264</v>
      </c>
      <c r="B108" s="8" t="s">
        <v>19</v>
      </c>
      <c r="C108" s="8" t="s">
        <v>41</v>
      </c>
      <c r="D108" s="19"/>
      <c r="E108" s="19"/>
      <c r="F108" s="106">
        <f t="shared" ref="F108:G112" si="13">SUM(F109)</f>
        <v>198</v>
      </c>
      <c r="G108" s="106">
        <f t="shared" si="13"/>
        <v>190</v>
      </c>
    </row>
    <row r="109" spans="1:7" ht="60">
      <c r="A109" s="100" t="s">
        <v>284</v>
      </c>
      <c r="B109" s="15" t="s">
        <v>19</v>
      </c>
      <c r="C109" s="15" t="s">
        <v>41</v>
      </c>
      <c r="D109" s="15" t="s">
        <v>253</v>
      </c>
      <c r="E109" s="13"/>
      <c r="F109" s="106">
        <f t="shared" si="13"/>
        <v>198</v>
      </c>
      <c r="G109" s="106">
        <f t="shared" si="13"/>
        <v>190</v>
      </c>
    </row>
    <row r="110" spans="1:7" ht="30">
      <c r="A110" s="120" t="s">
        <v>265</v>
      </c>
      <c r="B110" s="13" t="s">
        <v>19</v>
      </c>
      <c r="C110" s="13" t="s">
        <v>41</v>
      </c>
      <c r="D110" s="15" t="s">
        <v>266</v>
      </c>
      <c r="E110" s="13"/>
      <c r="F110" s="106">
        <f t="shared" si="13"/>
        <v>198</v>
      </c>
      <c r="G110" s="106">
        <f t="shared" si="13"/>
        <v>190</v>
      </c>
    </row>
    <row r="111" spans="1:7" ht="30">
      <c r="A111" s="120" t="s">
        <v>267</v>
      </c>
      <c r="B111" s="9" t="s">
        <v>19</v>
      </c>
      <c r="C111" s="9" t="s">
        <v>41</v>
      </c>
      <c r="D111" s="15" t="s">
        <v>268</v>
      </c>
      <c r="E111" s="13"/>
      <c r="F111" s="106">
        <f t="shared" si="13"/>
        <v>198</v>
      </c>
      <c r="G111" s="106">
        <f t="shared" si="13"/>
        <v>190</v>
      </c>
    </row>
    <row r="112" spans="1:7" ht="30">
      <c r="A112" s="100" t="s">
        <v>269</v>
      </c>
      <c r="B112" s="13" t="s">
        <v>19</v>
      </c>
      <c r="C112" s="13" t="s">
        <v>41</v>
      </c>
      <c r="D112" s="15" t="s">
        <v>270</v>
      </c>
      <c r="E112" s="13"/>
      <c r="F112" s="106">
        <f t="shared" si="13"/>
        <v>198</v>
      </c>
      <c r="G112" s="106">
        <f t="shared" si="13"/>
        <v>190</v>
      </c>
    </row>
    <row r="113" spans="1:7" ht="30">
      <c r="A113" s="94" t="s">
        <v>26</v>
      </c>
      <c r="B113" s="10" t="s">
        <v>19</v>
      </c>
      <c r="C113" s="10" t="s">
        <v>41</v>
      </c>
      <c r="D113" s="13" t="s">
        <v>270</v>
      </c>
      <c r="E113" s="13" t="s">
        <v>79</v>
      </c>
      <c r="F113" s="97">
        <v>198</v>
      </c>
      <c r="G113" s="97">
        <v>190</v>
      </c>
    </row>
    <row r="114" spans="1:7" ht="15">
      <c r="A114" s="146" t="s">
        <v>39</v>
      </c>
      <c r="B114" s="8" t="s">
        <v>19</v>
      </c>
      <c r="C114" s="8" t="s">
        <v>28</v>
      </c>
      <c r="D114" s="18"/>
      <c r="E114" s="18"/>
      <c r="F114" s="106">
        <f t="shared" ref="F114:G115" si="14">SUM(F115)</f>
        <v>16008</v>
      </c>
      <c r="G114" s="106">
        <f t="shared" si="14"/>
        <v>16591</v>
      </c>
    </row>
    <row r="115" spans="1:7" ht="60">
      <c r="A115" s="120" t="s">
        <v>305</v>
      </c>
      <c r="B115" s="9" t="s">
        <v>19</v>
      </c>
      <c r="C115" s="9" t="s">
        <v>28</v>
      </c>
      <c r="D115" s="15" t="s">
        <v>123</v>
      </c>
      <c r="E115" s="18"/>
      <c r="F115" s="106">
        <f t="shared" si="14"/>
        <v>16008</v>
      </c>
      <c r="G115" s="106">
        <f t="shared" si="14"/>
        <v>16591</v>
      </c>
    </row>
    <row r="116" spans="1:7" ht="60">
      <c r="A116" s="100" t="s">
        <v>126</v>
      </c>
      <c r="B116" s="9" t="s">
        <v>19</v>
      </c>
      <c r="C116" s="9" t="s">
        <v>28</v>
      </c>
      <c r="D116" s="15" t="s">
        <v>124</v>
      </c>
      <c r="E116" s="13"/>
      <c r="F116" s="106">
        <f>SUM(F117,F124)</f>
        <v>16008</v>
      </c>
      <c r="G116" s="106">
        <f>SUM(G117,G124)</f>
        <v>16591</v>
      </c>
    </row>
    <row r="117" spans="1:7" ht="45">
      <c r="A117" s="100" t="s">
        <v>127</v>
      </c>
      <c r="B117" s="9" t="s">
        <v>19</v>
      </c>
      <c r="C117" s="9" t="s">
        <v>28</v>
      </c>
      <c r="D117" s="15" t="s">
        <v>125</v>
      </c>
      <c r="E117" s="13"/>
      <c r="F117" s="106">
        <f>SUM(F118,F120,F122)</f>
        <v>15958</v>
      </c>
      <c r="G117" s="106">
        <f>SUM(G118,G120,G122)</f>
        <v>16541</v>
      </c>
    </row>
    <row r="118" spans="1:7" ht="45">
      <c r="A118" s="100" t="s">
        <v>128</v>
      </c>
      <c r="B118" s="9" t="s">
        <v>19</v>
      </c>
      <c r="C118" s="9" t="s">
        <v>28</v>
      </c>
      <c r="D118" s="15" t="s">
        <v>129</v>
      </c>
      <c r="E118" s="13"/>
      <c r="F118" s="106">
        <f>SUM(F119)</f>
        <v>3031.7</v>
      </c>
      <c r="G118" s="106">
        <f>SUM(G119)</f>
        <v>3093.5</v>
      </c>
    </row>
    <row r="119" spans="1:7" ht="30">
      <c r="A119" s="94" t="s">
        <v>111</v>
      </c>
      <c r="B119" s="10" t="s">
        <v>19</v>
      </c>
      <c r="C119" s="10" t="s">
        <v>28</v>
      </c>
      <c r="D119" s="13" t="s">
        <v>129</v>
      </c>
      <c r="E119" s="13" t="s">
        <v>74</v>
      </c>
      <c r="F119" s="97">
        <v>3031.7</v>
      </c>
      <c r="G119" s="97">
        <v>3093.5</v>
      </c>
    </row>
    <row r="120" spans="1:7" ht="60">
      <c r="A120" s="100" t="s">
        <v>130</v>
      </c>
      <c r="B120" s="9" t="s">
        <v>19</v>
      </c>
      <c r="C120" s="9" t="s">
        <v>28</v>
      </c>
      <c r="D120" s="15" t="s">
        <v>131</v>
      </c>
      <c r="E120" s="13"/>
      <c r="F120" s="106">
        <f>SUM(F121)</f>
        <v>12797</v>
      </c>
      <c r="G120" s="106">
        <f>SUM(G121)</f>
        <v>13313</v>
      </c>
    </row>
    <row r="121" spans="1:7" ht="30">
      <c r="A121" s="94" t="s">
        <v>111</v>
      </c>
      <c r="B121" s="10" t="s">
        <v>19</v>
      </c>
      <c r="C121" s="10" t="s">
        <v>28</v>
      </c>
      <c r="D121" s="13" t="s">
        <v>131</v>
      </c>
      <c r="E121" s="13" t="s">
        <v>74</v>
      </c>
      <c r="F121" s="97">
        <v>12797</v>
      </c>
      <c r="G121" s="97">
        <v>13313</v>
      </c>
    </row>
    <row r="122" spans="1:7" ht="75">
      <c r="A122" s="100" t="s">
        <v>213</v>
      </c>
      <c r="B122" s="9" t="s">
        <v>19</v>
      </c>
      <c r="C122" s="9" t="s">
        <v>28</v>
      </c>
      <c r="D122" s="15" t="s">
        <v>233</v>
      </c>
      <c r="E122" s="13"/>
      <c r="F122" s="106">
        <f>SUM(F123)</f>
        <v>129.30000000000001</v>
      </c>
      <c r="G122" s="106">
        <f>SUM(G123)</f>
        <v>134.5</v>
      </c>
    </row>
    <row r="123" spans="1:7" ht="30">
      <c r="A123" s="94" t="s">
        <v>111</v>
      </c>
      <c r="B123" s="10" t="s">
        <v>19</v>
      </c>
      <c r="C123" s="10" t="s">
        <v>28</v>
      </c>
      <c r="D123" s="13" t="s">
        <v>233</v>
      </c>
      <c r="E123" s="13" t="s">
        <v>74</v>
      </c>
      <c r="F123" s="97">
        <v>129.30000000000001</v>
      </c>
      <c r="G123" s="130">
        <v>134.5</v>
      </c>
    </row>
    <row r="124" spans="1:7" ht="30">
      <c r="A124" s="100" t="s">
        <v>289</v>
      </c>
      <c r="B124" s="9" t="s">
        <v>19</v>
      </c>
      <c r="C124" s="9" t="s">
        <v>28</v>
      </c>
      <c r="D124" s="15" t="s">
        <v>290</v>
      </c>
      <c r="E124" s="13"/>
      <c r="F124" s="106">
        <f>SUM(F125)</f>
        <v>50</v>
      </c>
      <c r="G124" s="123">
        <f>SUM(G125)</f>
        <v>50</v>
      </c>
    </row>
    <row r="125" spans="1:7" ht="30">
      <c r="A125" s="100" t="s">
        <v>291</v>
      </c>
      <c r="B125" s="9" t="s">
        <v>19</v>
      </c>
      <c r="C125" s="9" t="s">
        <v>28</v>
      </c>
      <c r="D125" s="15" t="s">
        <v>292</v>
      </c>
      <c r="E125" s="13"/>
      <c r="F125" s="106">
        <f>SUM(F126)</f>
        <v>50</v>
      </c>
      <c r="G125" s="123">
        <f>SUM(G126)</f>
        <v>50</v>
      </c>
    </row>
    <row r="126" spans="1:7" ht="30.75" thickBot="1">
      <c r="A126" s="94" t="s">
        <v>111</v>
      </c>
      <c r="B126" s="10" t="s">
        <v>19</v>
      </c>
      <c r="C126" s="10" t="s">
        <v>28</v>
      </c>
      <c r="D126" s="13" t="s">
        <v>292</v>
      </c>
      <c r="E126" s="13" t="s">
        <v>74</v>
      </c>
      <c r="F126" s="97">
        <v>50</v>
      </c>
      <c r="G126" s="130">
        <v>50</v>
      </c>
    </row>
    <row r="127" spans="1:7" s="43" customFormat="1" ht="17.25" thickTop="1" thickBot="1">
      <c r="A127" s="101" t="s">
        <v>40</v>
      </c>
      <c r="B127" s="6" t="s">
        <v>41</v>
      </c>
      <c r="C127" s="6"/>
      <c r="D127" s="6"/>
      <c r="E127" s="6"/>
      <c r="F127" s="111">
        <f>SUM(F128,F139,F147)</f>
        <v>7222</v>
      </c>
      <c r="G127" s="111">
        <f>SUM(G128,G139,G147)</f>
        <v>7195.5</v>
      </c>
    </row>
    <row r="128" spans="1:7" ht="15.75" thickTop="1">
      <c r="A128" s="141" t="s">
        <v>42</v>
      </c>
      <c r="B128" s="14" t="s">
        <v>41</v>
      </c>
      <c r="C128" s="14" t="s">
        <v>13</v>
      </c>
      <c r="D128" s="14"/>
      <c r="E128" s="14"/>
      <c r="F128" s="142">
        <f>SUM(F129,F134)</f>
        <v>561</v>
      </c>
      <c r="G128" s="142">
        <f>SUM(G129,G134)</f>
        <v>547.5</v>
      </c>
    </row>
    <row r="129" spans="1:7" ht="60">
      <c r="A129" s="100" t="s">
        <v>293</v>
      </c>
      <c r="B129" s="15" t="s">
        <v>41</v>
      </c>
      <c r="C129" s="15" t="s">
        <v>13</v>
      </c>
      <c r="D129" s="15" t="s">
        <v>253</v>
      </c>
      <c r="E129" s="13"/>
      <c r="F129" s="106">
        <f t="shared" ref="F129:G132" si="15">SUM(F130)</f>
        <v>400</v>
      </c>
      <c r="G129" s="106">
        <f t="shared" si="15"/>
        <v>400</v>
      </c>
    </row>
    <row r="130" spans="1:7" ht="30">
      <c r="A130" s="120" t="s">
        <v>254</v>
      </c>
      <c r="B130" s="13" t="s">
        <v>41</v>
      </c>
      <c r="C130" s="13" t="s">
        <v>13</v>
      </c>
      <c r="D130" s="15" t="s">
        <v>255</v>
      </c>
      <c r="E130" s="13"/>
      <c r="F130" s="106">
        <f t="shared" si="15"/>
        <v>400</v>
      </c>
      <c r="G130" s="106">
        <f t="shared" si="15"/>
        <v>400</v>
      </c>
    </row>
    <row r="131" spans="1:7" ht="30">
      <c r="A131" s="120" t="s">
        <v>256</v>
      </c>
      <c r="B131" s="9" t="s">
        <v>41</v>
      </c>
      <c r="C131" s="9" t="s">
        <v>13</v>
      </c>
      <c r="D131" s="15" t="s">
        <v>257</v>
      </c>
      <c r="E131" s="13"/>
      <c r="F131" s="106">
        <f t="shared" si="15"/>
        <v>400</v>
      </c>
      <c r="G131" s="106">
        <f t="shared" si="15"/>
        <v>400</v>
      </c>
    </row>
    <row r="132" spans="1:7" ht="75">
      <c r="A132" s="100" t="s">
        <v>294</v>
      </c>
      <c r="B132" s="13" t="s">
        <v>41</v>
      </c>
      <c r="C132" s="13" t="s">
        <v>13</v>
      </c>
      <c r="D132" s="15" t="s">
        <v>295</v>
      </c>
      <c r="E132" s="13"/>
      <c r="F132" s="106">
        <f t="shared" si="15"/>
        <v>400</v>
      </c>
      <c r="G132" s="106">
        <f t="shared" si="15"/>
        <v>400</v>
      </c>
    </row>
    <row r="133" spans="1:7" ht="30">
      <c r="A133" s="94" t="s">
        <v>111</v>
      </c>
      <c r="B133" s="10" t="s">
        <v>41</v>
      </c>
      <c r="C133" s="10" t="s">
        <v>13</v>
      </c>
      <c r="D133" s="13" t="s">
        <v>295</v>
      </c>
      <c r="E133" s="13" t="s">
        <v>74</v>
      </c>
      <c r="F133" s="97">
        <v>400</v>
      </c>
      <c r="G133" s="97">
        <v>400</v>
      </c>
    </row>
    <row r="134" spans="1:7" ht="60">
      <c r="A134" s="120" t="s">
        <v>304</v>
      </c>
      <c r="B134" s="9" t="s">
        <v>41</v>
      </c>
      <c r="C134" s="9" t="s">
        <v>13</v>
      </c>
      <c r="D134" s="15" t="s">
        <v>134</v>
      </c>
      <c r="E134" s="15"/>
      <c r="F134" s="106">
        <f t="shared" ref="F134:G137" si="16">SUM(F135)</f>
        <v>161</v>
      </c>
      <c r="G134" s="106">
        <f t="shared" si="16"/>
        <v>147.5</v>
      </c>
    </row>
    <row r="135" spans="1:7" ht="45">
      <c r="A135" s="120" t="s">
        <v>132</v>
      </c>
      <c r="B135" s="9" t="s">
        <v>41</v>
      </c>
      <c r="C135" s="9" t="s">
        <v>13</v>
      </c>
      <c r="D135" s="15" t="s">
        <v>135</v>
      </c>
      <c r="E135" s="15"/>
      <c r="F135" s="106">
        <f t="shared" si="16"/>
        <v>161</v>
      </c>
      <c r="G135" s="106">
        <f t="shared" si="16"/>
        <v>147.5</v>
      </c>
    </row>
    <row r="136" spans="1:7" ht="30">
      <c r="A136" s="120" t="s">
        <v>133</v>
      </c>
      <c r="B136" s="9" t="s">
        <v>41</v>
      </c>
      <c r="C136" s="9" t="s">
        <v>13</v>
      </c>
      <c r="D136" s="15" t="s">
        <v>137</v>
      </c>
      <c r="E136" s="15"/>
      <c r="F136" s="106">
        <f t="shared" si="16"/>
        <v>161</v>
      </c>
      <c r="G136" s="106">
        <f t="shared" si="16"/>
        <v>147.5</v>
      </c>
    </row>
    <row r="137" spans="1:7" ht="45">
      <c r="A137" s="120" t="s">
        <v>227</v>
      </c>
      <c r="B137" s="9" t="s">
        <v>41</v>
      </c>
      <c r="C137" s="9" t="s">
        <v>13</v>
      </c>
      <c r="D137" s="15" t="s">
        <v>138</v>
      </c>
      <c r="E137" s="15"/>
      <c r="F137" s="106">
        <f t="shared" si="16"/>
        <v>161</v>
      </c>
      <c r="G137" s="106">
        <f t="shared" si="16"/>
        <v>147.5</v>
      </c>
    </row>
    <row r="138" spans="1:7" ht="30">
      <c r="A138" s="94" t="s">
        <v>111</v>
      </c>
      <c r="B138" s="13" t="s">
        <v>41</v>
      </c>
      <c r="C138" s="13" t="s">
        <v>13</v>
      </c>
      <c r="D138" s="13" t="s">
        <v>138</v>
      </c>
      <c r="E138" s="13" t="s">
        <v>74</v>
      </c>
      <c r="F138" s="97">
        <v>161</v>
      </c>
      <c r="G138" s="97">
        <v>147.5</v>
      </c>
    </row>
    <row r="139" spans="1:7" ht="15">
      <c r="A139" s="125" t="s">
        <v>48</v>
      </c>
      <c r="B139" s="18" t="s">
        <v>41</v>
      </c>
      <c r="C139" s="18" t="s">
        <v>25</v>
      </c>
      <c r="D139" s="18"/>
      <c r="E139" s="18"/>
      <c r="F139" s="106">
        <f t="shared" ref="F139:G145" si="17">SUM(F140)</f>
        <v>1451</v>
      </c>
      <c r="G139" s="106">
        <f t="shared" si="17"/>
        <v>1418</v>
      </c>
    </row>
    <row r="140" spans="1:7" ht="60">
      <c r="A140" s="120" t="s">
        <v>304</v>
      </c>
      <c r="B140" s="15" t="s">
        <v>41</v>
      </c>
      <c r="C140" s="15" t="s">
        <v>25</v>
      </c>
      <c r="D140" s="15" t="s">
        <v>134</v>
      </c>
      <c r="E140" s="13"/>
      <c r="F140" s="106">
        <f t="shared" si="17"/>
        <v>1451</v>
      </c>
      <c r="G140" s="106">
        <f t="shared" si="17"/>
        <v>1418</v>
      </c>
    </row>
    <row r="141" spans="1:7" ht="45">
      <c r="A141" s="120" t="s">
        <v>132</v>
      </c>
      <c r="B141" s="13" t="s">
        <v>41</v>
      </c>
      <c r="C141" s="13" t="s">
        <v>25</v>
      </c>
      <c r="D141" s="15" t="s">
        <v>135</v>
      </c>
      <c r="E141" s="13"/>
      <c r="F141" s="106">
        <f t="shared" si="17"/>
        <v>1451</v>
      </c>
      <c r="G141" s="106">
        <f t="shared" si="17"/>
        <v>1418</v>
      </c>
    </row>
    <row r="142" spans="1:7" ht="30">
      <c r="A142" s="120" t="s">
        <v>133</v>
      </c>
      <c r="B142" s="9" t="s">
        <v>41</v>
      </c>
      <c r="C142" s="9" t="s">
        <v>25</v>
      </c>
      <c r="D142" s="15" t="s">
        <v>137</v>
      </c>
      <c r="E142" s="13"/>
      <c r="F142" s="106">
        <f>SUM(F144,F146)</f>
        <v>1451</v>
      </c>
      <c r="G142" s="106">
        <f>SUM(G144,G146)</f>
        <v>1418</v>
      </c>
    </row>
    <row r="143" spans="1:7" ht="45">
      <c r="A143" s="100" t="s">
        <v>314</v>
      </c>
      <c r="B143" s="13" t="s">
        <v>41</v>
      </c>
      <c r="C143" s="13" t="s">
        <v>25</v>
      </c>
      <c r="D143" s="15" t="s">
        <v>315</v>
      </c>
      <c r="E143" s="13"/>
      <c r="F143" s="106">
        <f>SUM(F144)</f>
        <v>792</v>
      </c>
      <c r="G143" s="106">
        <f>SUM(G144)</f>
        <v>759</v>
      </c>
    </row>
    <row r="144" spans="1:7" ht="30">
      <c r="A144" s="94" t="s">
        <v>26</v>
      </c>
      <c r="B144" s="10" t="s">
        <v>41</v>
      </c>
      <c r="C144" s="10" t="s">
        <v>25</v>
      </c>
      <c r="D144" s="13" t="s">
        <v>315</v>
      </c>
      <c r="E144" s="13" t="s">
        <v>79</v>
      </c>
      <c r="F144" s="97">
        <v>792</v>
      </c>
      <c r="G144" s="97">
        <v>759</v>
      </c>
    </row>
    <row r="145" spans="1:7" ht="60">
      <c r="A145" s="100" t="s">
        <v>136</v>
      </c>
      <c r="B145" s="13" t="s">
        <v>41</v>
      </c>
      <c r="C145" s="13" t="s">
        <v>25</v>
      </c>
      <c r="D145" s="15" t="s">
        <v>139</v>
      </c>
      <c r="E145" s="13"/>
      <c r="F145" s="106">
        <f t="shared" si="17"/>
        <v>659</v>
      </c>
      <c r="G145" s="106">
        <f t="shared" si="17"/>
        <v>659</v>
      </c>
    </row>
    <row r="146" spans="1:7" ht="30">
      <c r="A146" s="94" t="s">
        <v>26</v>
      </c>
      <c r="B146" s="10" t="s">
        <v>41</v>
      </c>
      <c r="C146" s="10" t="s">
        <v>25</v>
      </c>
      <c r="D146" s="13" t="s">
        <v>139</v>
      </c>
      <c r="E146" s="13" t="s">
        <v>79</v>
      </c>
      <c r="F146" s="97">
        <v>659</v>
      </c>
      <c r="G146" s="97">
        <v>659</v>
      </c>
    </row>
    <row r="147" spans="1:7" ht="15">
      <c r="A147" s="95" t="s">
        <v>43</v>
      </c>
      <c r="B147" s="18" t="s">
        <v>41</v>
      </c>
      <c r="C147" s="18" t="s">
        <v>15</v>
      </c>
      <c r="D147" s="18"/>
      <c r="E147" s="18"/>
      <c r="F147" s="106">
        <f>SUM(F148,F155)</f>
        <v>5210</v>
      </c>
      <c r="G147" s="106">
        <f>SUM(G148,G155)</f>
        <v>5230</v>
      </c>
    </row>
    <row r="148" spans="1:7" ht="45">
      <c r="A148" s="127" t="s">
        <v>302</v>
      </c>
      <c r="B148" s="15" t="s">
        <v>41</v>
      </c>
      <c r="C148" s="15" t="s">
        <v>15</v>
      </c>
      <c r="D148" s="15" t="s">
        <v>142</v>
      </c>
      <c r="E148" s="13"/>
      <c r="F148" s="126">
        <f t="shared" ref="F148:G151" si="18">SUM(F149)</f>
        <v>3280</v>
      </c>
      <c r="G148" s="126">
        <f t="shared" si="18"/>
        <v>3300</v>
      </c>
    </row>
    <row r="149" spans="1:7" ht="30">
      <c r="A149" s="100" t="s">
        <v>140</v>
      </c>
      <c r="B149" s="15" t="s">
        <v>41</v>
      </c>
      <c r="C149" s="15" t="s">
        <v>15</v>
      </c>
      <c r="D149" s="15" t="s">
        <v>143</v>
      </c>
      <c r="E149" s="13"/>
      <c r="F149" s="126">
        <f t="shared" si="18"/>
        <v>3280</v>
      </c>
      <c r="G149" s="126">
        <f t="shared" si="18"/>
        <v>3300</v>
      </c>
    </row>
    <row r="150" spans="1:7" ht="30">
      <c r="A150" s="96" t="s">
        <v>141</v>
      </c>
      <c r="B150" s="9" t="s">
        <v>41</v>
      </c>
      <c r="C150" s="9" t="s">
        <v>15</v>
      </c>
      <c r="D150" s="15" t="s">
        <v>144</v>
      </c>
      <c r="E150" s="18"/>
      <c r="F150" s="106">
        <f>SUM(F151,F153)</f>
        <v>3280</v>
      </c>
      <c r="G150" s="106">
        <f>SUM(G151,G153)</f>
        <v>3300</v>
      </c>
    </row>
    <row r="151" spans="1:7" ht="75">
      <c r="A151" s="100" t="s">
        <v>247</v>
      </c>
      <c r="B151" s="9" t="s">
        <v>41</v>
      </c>
      <c r="C151" s="9" t="s">
        <v>15</v>
      </c>
      <c r="D151" s="15" t="s">
        <v>145</v>
      </c>
      <c r="E151" s="13"/>
      <c r="F151" s="106">
        <f t="shared" si="18"/>
        <v>250</v>
      </c>
      <c r="G151" s="106">
        <f t="shared" si="18"/>
        <v>300</v>
      </c>
    </row>
    <row r="152" spans="1:7" ht="30">
      <c r="A152" s="94" t="s">
        <v>26</v>
      </c>
      <c r="B152" s="13" t="s">
        <v>41</v>
      </c>
      <c r="C152" s="13" t="s">
        <v>15</v>
      </c>
      <c r="D152" s="13" t="s">
        <v>145</v>
      </c>
      <c r="E152" s="13" t="s">
        <v>79</v>
      </c>
      <c r="F152" s="130">
        <v>250</v>
      </c>
      <c r="G152" s="130">
        <v>300</v>
      </c>
    </row>
    <row r="153" spans="1:7" ht="75">
      <c r="A153" s="100" t="s">
        <v>248</v>
      </c>
      <c r="B153" s="9" t="s">
        <v>41</v>
      </c>
      <c r="C153" s="9" t="s">
        <v>15</v>
      </c>
      <c r="D153" s="15" t="s">
        <v>280</v>
      </c>
      <c r="E153" s="13"/>
      <c r="F153" s="106">
        <f>SUM(F154)</f>
        <v>3030</v>
      </c>
      <c r="G153" s="106">
        <f>SUM(G154)</f>
        <v>3000</v>
      </c>
    </row>
    <row r="154" spans="1:7" ht="30">
      <c r="A154" s="94" t="s">
        <v>26</v>
      </c>
      <c r="B154" s="13" t="s">
        <v>41</v>
      </c>
      <c r="C154" s="13" t="s">
        <v>15</v>
      </c>
      <c r="D154" s="13" t="s">
        <v>280</v>
      </c>
      <c r="E154" s="13" t="s">
        <v>79</v>
      </c>
      <c r="F154" s="130">
        <v>3030</v>
      </c>
      <c r="G154" s="130">
        <v>3000</v>
      </c>
    </row>
    <row r="155" spans="1:7" ht="60">
      <c r="A155" s="120" t="s">
        <v>305</v>
      </c>
      <c r="B155" s="15" t="s">
        <v>41</v>
      </c>
      <c r="C155" s="15" t="s">
        <v>15</v>
      </c>
      <c r="D155" s="15" t="s">
        <v>123</v>
      </c>
      <c r="E155" s="13"/>
      <c r="F155" s="195">
        <f t="shared" ref="F155:G158" si="19">SUM(F156)</f>
        <v>1930</v>
      </c>
      <c r="G155" s="195">
        <f t="shared" si="19"/>
        <v>1930</v>
      </c>
    </row>
    <row r="156" spans="1:7" ht="30">
      <c r="A156" s="100" t="s">
        <v>271</v>
      </c>
      <c r="B156" s="15" t="s">
        <v>41</v>
      </c>
      <c r="C156" s="15" t="s">
        <v>15</v>
      </c>
      <c r="D156" s="15" t="s">
        <v>272</v>
      </c>
      <c r="E156" s="13"/>
      <c r="F156" s="195">
        <f t="shared" si="19"/>
        <v>1930</v>
      </c>
      <c r="G156" s="195">
        <f t="shared" si="19"/>
        <v>1930</v>
      </c>
    </row>
    <row r="157" spans="1:7" ht="30">
      <c r="A157" s="116" t="s">
        <v>273</v>
      </c>
      <c r="B157" s="15" t="s">
        <v>41</v>
      </c>
      <c r="C157" s="15" t="s">
        <v>15</v>
      </c>
      <c r="D157" s="15" t="s">
        <v>274</v>
      </c>
      <c r="E157" s="13"/>
      <c r="F157" s="195">
        <f t="shared" si="19"/>
        <v>1930</v>
      </c>
      <c r="G157" s="195">
        <f t="shared" si="19"/>
        <v>1930</v>
      </c>
    </row>
    <row r="158" spans="1:7" ht="30">
      <c r="A158" s="100" t="s">
        <v>281</v>
      </c>
      <c r="B158" s="15" t="s">
        <v>41</v>
      </c>
      <c r="C158" s="15" t="s">
        <v>15</v>
      </c>
      <c r="D158" s="15" t="s">
        <v>275</v>
      </c>
      <c r="E158" s="13"/>
      <c r="F158" s="195">
        <f t="shared" si="19"/>
        <v>1930</v>
      </c>
      <c r="G158" s="195">
        <f t="shared" si="19"/>
        <v>1930</v>
      </c>
    </row>
    <row r="159" spans="1:7" ht="30.75" thickBot="1">
      <c r="A159" s="94" t="s">
        <v>26</v>
      </c>
      <c r="B159" s="13" t="s">
        <v>41</v>
      </c>
      <c r="C159" s="13" t="s">
        <v>15</v>
      </c>
      <c r="D159" s="13" t="s">
        <v>275</v>
      </c>
      <c r="E159" s="13" t="s">
        <v>79</v>
      </c>
      <c r="F159" s="130">
        <v>1930</v>
      </c>
      <c r="G159" s="130">
        <v>1930</v>
      </c>
    </row>
    <row r="160" spans="1:7" s="43" customFormat="1" ht="17.25" thickTop="1" thickBot="1">
      <c r="A160" s="101" t="s">
        <v>21</v>
      </c>
      <c r="B160" s="6" t="s">
        <v>22</v>
      </c>
      <c r="C160" s="6"/>
      <c r="D160" s="6"/>
      <c r="E160" s="6"/>
      <c r="F160" s="111">
        <f>SUM(F161,F178,F201,F209,F215)</f>
        <v>73756.899999999994</v>
      </c>
      <c r="G160" s="111">
        <f>SUM(G161,G178,G201,G209,G215)</f>
        <v>71756.3</v>
      </c>
    </row>
    <row r="161" spans="1:7" s="43" customFormat="1" ht="15.75" thickTop="1">
      <c r="A161" s="141" t="s">
        <v>23</v>
      </c>
      <c r="B161" s="14" t="s">
        <v>22</v>
      </c>
      <c r="C161" s="14" t="s">
        <v>13</v>
      </c>
      <c r="D161" s="14"/>
      <c r="E161" s="14"/>
      <c r="F161" s="142">
        <f t="shared" ref="F161:G163" si="20">SUM(F162)</f>
        <v>21907.5</v>
      </c>
      <c r="G161" s="142">
        <f t="shared" si="20"/>
        <v>21551.3</v>
      </c>
    </row>
    <row r="162" spans="1:7" ht="45">
      <c r="A162" s="116" t="s">
        <v>306</v>
      </c>
      <c r="B162" s="15" t="s">
        <v>22</v>
      </c>
      <c r="C162" s="15" t="s">
        <v>13</v>
      </c>
      <c r="D162" s="15" t="s">
        <v>120</v>
      </c>
      <c r="E162" s="15"/>
      <c r="F162" s="106">
        <f t="shared" si="20"/>
        <v>21907.5</v>
      </c>
      <c r="G162" s="106">
        <f t="shared" si="20"/>
        <v>21551.3</v>
      </c>
    </row>
    <row r="163" spans="1:7" ht="30">
      <c r="A163" s="100" t="s">
        <v>146</v>
      </c>
      <c r="B163" s="10" t="s">
        <v>22</v>
      </c>
      <c r="C163" s="10" t="s">
        <v>13</v>
      </c>
      <c r="D163" s="15" t="s">
        <v>149</v>
      </c>
      <c r="E163" s="13"/>
      <c r="F163" s="114">
        <f t="shared" si="20"/>
        <v>21907.5</v>
      </c>
      <c r="G163" s="114">
        <f t="shared" si="20"/>
        <v>21551.3</v>
      </c>
    </row>
    <row r="164" spans="1:7" ht="15">
      <c r="A164" s="116" t="s">
        <v>147</v>
      </c>
      <c r="B164" s="9" t="s">
        <v>22</v>
      </c>
      <c r="C164" s="9" t="s">
        <v>13</v>
      </c>
      <c r="D164" s="15" t="s">
        <v>150</v>
      </c>
      <c r="E164" s="15"/>
      <c r="F164" s="114">
        <f>SUM(F165,F167,F169,F171,F173)</f>
        <v>21907.5</v>
      </c>
      <c r="G164" s="114">
        <f>SUM(G165,G167,G169,G171,G173)</f>
        <v>21551.3</v>
      </c>
    </row>
    <row r="165" spans="1:7" ht="30">
      <c r="A165" s="100" t="s">
        <v>148</v>
      </c>
      <c r="B165" s="9" t="s">
        <v>22</v>
      </c>
      <c r="C165" s="9" t="s">
        <v>13</v>
      </c>
      <c r="D165" s="15" t="s">
        <v>151</v>
      </c>
      <c r="E165" s="13"/>
      <c r="F165" s="114">
        <f>SUM(F166)</f>
        <v>7849.5</v>
      </c>
      <c r="G165" s="114">
        <f>SUM(G166)</f>
        <v>7493.3</v>
      </c>
    </row>
    <row r="166" spans="1:7" ht="30">
      <c r="A166" s="94" t="s">
        <v>81</v>
      </c>
      <c r="B166" s="10" t="s">
        <v>22</v>
      </c>
      <c r="C166" s="10" t="s">
        <v>13</v>
      </c>
      <c r="D166" s="13" t="s">
        <v>151</v>
      </c>
      <c r="E166" s="13" t="s">
        <v>78</v>
      </c>
      <c r="F166" s="113">
        <v>7849.5</v>
      </c>
      <c r="G166" s="113">
        <v>7493.3</v>
      </c>
    </row>
    <row r="167" spans="1:7" ht="105">
      <c r="A167" s="116" t="s">
        <v>152</v>
      </c>
      <c r="B167" s="9" t="s">
        <v>22</v>
      </c>
      <c r="C167" s="9" t="s">
        <v>13</v>
      </c>
      <c r="D167" s="15" t="s">
        <v>153</v>
      </c>
      <c r="E167" s="15"/>
      <c r="F167" s="114">
        <f>SUM(F168)</f>
        <v>22</v>
      </c>
      <c r="G167" s="114">
        <f>SUM(G168)</f>
        <v>22</v>
      </c>
    </row>
    <row r="168" spans="1:7" ht="30">
      <c r="A168" s="94" t="s">
        <v>81</v>
      </c>
      <c r="B168" s="10" t="s">
        <v>22</v>
      </c>
      <c r="C168" s="10" t="s">
        <v>13</v>
      </c>
      <c r="D168" s="13" t="s">
        <v>153</v>
      </c>
      <c r="E168" s="13" t="s">
        <v>78</v>
      </c>
      <c r="F168" s="113">
        <v>22</v>
      </c>
      <c r="G168" s="113">
        <v>22</v>
      </c>
    </row>
    <row r="169" spans="1:7" ht="105">
      <c r="A169" s="116" t="s">
        <v>224</v>
      </c>
      <c r="B169" s="9" t="s">
        <v>22</v>
      </c>
      <c r="C169" s="9" t="s">
        <v>13</v>
      </c>
      <c r="D169" s="15" t="s">
        <v>154</v>
      </c>
      <c r="E169" s="13"/>
      <c r="F169" s="114">
        <f>SUM(F170)</f>
        <v>13836</v>
      </c>
      <c r="G169" s="114">
        <f>SUM(G170)</f>
        <v>13836</v>
      </c>
    </row>
    <row r="170" spans="1:7" ht="30">
      <c r="A170" s="94" t="s">
        <v>81</v>
      </c>
      <c r="B170" s="10" t="s">
        <v>22</v>
      </c>
      <c r="C170" s="10" t="s">
        <v>13</v>
      </c>
      <c r="D170" s="13" t="s">
        <v>154</v>
      </c>
      <c r="E170" s="13" t="s">
        <v>78</v>
      </c>
      <c r="F170" s="113">
        <v>13836</v>
      </c>
      <c r="G170" s="113">
        <v>13836</v>
      </c>
    </row>
    <row r="171" spans="1:7" ht="30">
      <c r="A171" s="100" t="s">
        <v>155</v>
      </c>
      <c r="B171" s="9" t="s">
        <v>22</v>
      </c>
      <c r="C171" s="9" t="s">
        <v>13</v>
      </c>
      <c r="D171" s="15" t="s">
        <v>156</v>
      </c>
      <c r="E171" s="13"/>
      <c r="F171" s="114">
        <f>SUM(F172)</f>
        <v>150</v>
      </c>
      <c r="G171" s="114">
        <f>SUM(G172)</f>
        <v>150</v>
      </c>
    </row>
    <row r="172" spans="1:7" ht="30">
      <c r="A172" s="94" t="s">
        <v>81</v>
      </c>
      <c r="B172" s="10" t="s">
        <v>22</v>
      </c>
      <c r="C172" s="10" t="s">
        <v>13</v>
      </c>
      <c r="D172" s="13" t="s">
        <v>156</v>
      </c>
      <c r="E172" s="13" t="s">
        <v>78</v>
      </c>
      <c r="F172" s="113">
        <v>150</v>
      </c>
      <c r="G172" s="113">
        <v>150</v>
      </c>
    </row>
    <row r="173" spans="1:7" ht="60">
      <c r="A173" s="116" t="s">
        <v>251</v>
      </c>
      <c r="B173" s="9" t="s">
        <v>22</v>
      </c>
      <c r="C173" s="9" t="s">
        <v>13</v>
      </c>
      <c r="D173" s="15" t="s">
        <v>170</v>
      </c>
      <c r="E173" s="15"/>
      <c r="F173" s="114">
        <f t="shared" ref="F173:G176" si="21">SUM(F174)</f>
        <v>50</v>
      </c>
      <c r="G173" s="114">
        <f t="shared" si="21"/>
        <v>50</v>
      </c>
    </row>
    <row r="174" spans="1:7" ht="45">
      <c r="A174" s="116" t="s">
        <v>167</v>
      </c>
      <c r="B174" s="9" t="s">
        <v>22</v>
      </c>
      <c r="C174" s="9" t="s">
        <v>13</v>
      </c>
      <c r="D174" s="15" t="s">
        <v>171</v>
      </c>
      <c r="E174" s="15"/>
      <c r="F174" s="114">
        <f t="shared" si="21"/>
        <v>50</v>
      </c>
      <c r="G174" s="114">
        <f t="shared" si="21"/>
        <v>50</v>
      </c>
    </row>
    <row r="175" spans="1:7" ht="30">
      <c r="A175" s="116" t="s">
        <v>187</v>
      </c>
      <c r="B175" s="9" t="s">
        <v>22</v>
      </c>
      <c r="C175" s="9" t="s">
        <v>13</v>
      </c>
      <c r="D175" s="15" t="s">
        <v>189</v>
      </c>
      <c r="E175" s="15"/>
      <c r="F175" s="114">
        <f t="shared" si="21"/>
        <v>50</v>
      </c>
      <c r="G175" s="114">
        <f t="shared" si="21"/>
        <v>50</v>
      </c>
    </row>
    <row r="176" spans="1:7" ht="60">
      <c r="A176" s="116" t="s">
        <v>225</v>
      </c>
      <c r="B176" s="9" t="s">
        <v>22</v>
      </c>
      <c r="C176" s="9" t="s">
        <v>13</v>
      </c>
      <c r="D176" s="15" t="s">
        <v>221</v>
      </c>
      <c r="E176" s="15"/>
      <c r="F176" s="114">
        <f t="shared" si="21"/>
        <v>50</v>
      </c>
      <c r="G176" s="114">
        <f t="shared" si="21"/>
        <v>50</v>
      </c>
    </row>
    <row r="177" spans="1:7" ht="30">
      <c r="A177" s="94" t="s">
        <v>81</v>
      </c>
      <c r="B177" s="10" t="s">
        <v>22</v>
      </c>
      <c r="C177" s="10" t="s">
        <v>13</v>
      </c>
      <c r="D177" s="13" t="s">
        <v>221</v>
      </c>
      <c r="E177" s="13" t="s">
        <v>78</v>
      </c>
      <c r="F177" s="113">
        <v>50</v>
      </c>
      <c r="G177" s="113">
        <v>50</v>
      </c>
    </row>
    <row r="178" spans="1:7" ht="15">
      <c r="A178" s="95" t="s">
        <v>24</v>
      </c>
      <c r="B178" s="17" t="s">
        <v>22</v>
      </c>
      <c r="C178" s="17" t="s">
        <v>25</v>
      </c>
      <c r="D178" s="17"/>
      <c r="E178" s="17"/>
      <c r="F178" s="114">
        <f>SUM(F179,F193)</f>
        <v>37575.4</v>
      </c>
      <c r="G178" s="114">
        <f>SUM(G179,G193)</f>
        <v>36613.699999999997</v>
      </c>
    </row>
    <row r="179" spans="1:7" ht="45">
      <c r="A179" s="116" t="s">
        <v>303</v>
      </c>
      <c r="B179" s="9" t="s">
        <v>22</v>
      </c>
      <c r="C179" s="9" t="s">
        <v>25</v>
      </c>
      <c r="D179" s="15" t="s">
        <v>120</v>
      </c>
      <c r="E179" s="15"/>
      <c r="F179" s="114">
        <f>SUM(F180)</f>
        <v>37029.4</v>
      </c>
      <c r="G179" s="114">
        <f>SUM(G180)</f>
        <v>36067.699999999997</v>
      </c>
    </row>
    <row r="180" spans="1:7" ht="30">
      <c r="A180" s="100" t="s">
        <v>146</v>
      </c>
      <c r="B180" s="9" t="s">
        <v>22</v>
      </c>
      <c r="C180" s="9" t="s">
        <v>25</v>
      </c>
      <c r="D180" s="15" t="s">
        <v>149</v>
      </c>
      <c r="E180" s="15"/>
      <c r="F180" s="114">
        <f>SUM(F181,F190)</f>
        <v>37029.4</v>
      </c>
      <c r="G180" s="114">
        <f>SUM(G181,G190)</f>
        <v>36067.699999999997</v>
      </c>
    </row>
    <row r="181" spans="1:7" ht="15">
      <c r="A181" s="116" t="s">
        <v>157</v>
      </c>
      <c r="B181" s="9" t="s">
        <v>22</v>
      </c>
      <c r="C181" s="9" t="s">
        <v>25</v>
      </c>
      <c r="D181" s="15" t="s">
        <v>158</v>
      </c>
      <c r="E181" s="15"/>
      <c r="F181" s="114">
        <f>SUM(F182,F184,F186,F188)</f>
        <v>35514.400000000001</v>
      </c>
      <c r="G181" s="114">
        <f>SUM(G182,G184,G186,G188)</f>
        <v>35057.699999999997</v>
      </c>
    </row>
    <row r="182" spans="1:7" ht="30">
      <c r="A182" s="116" t="s">
        <v>148</v>
      </c>
      <c r="B182" s="9" t="s">
        <v>22</v>
      </c>
      <c r="C182" s="9" t="s">
        <v>25</v>
      </c>
      <c r="D182" s="15" t="s">
        <v>159</v>
      </c>
      <c r="E182" s="15"/>
      <c r="F182" s="114">
        <f>SUM(F183)</f>
        <v>9052.4</v>
      </c>
      <c r="G182" s="114">
        <f>SUM(G183)</f>
        <v>8595.7000000000007</v>
      </c>
    </row>
    <row r="183" spans="1:7" ht="30">
      <c r="A183" s="94" t="s">
        <v>81</v>
      </c>
      <c r="B183" s="10" t="s">
        <v>22</v>
      </c>
      <c r="C183" s="10" t="s">
        <v>25</v>
      </c>
      <c r="D183" s="13" t="s">
        <v>159</v>
      </c>
      <c r="E183" s="13" t="s">
        <v>78</v>
      </c>
      <c r="F183" s="113">
        <v>9052.4</v>
      </c>
      <c r="G183" s="113">
        <v>8595.7000000000007</v>
      </c>
    </row>
    <row r="184" spans="1:7" ht="30">
      <c r="A184" s="116" t="s">
        <v>282</v>
      </c>
      <c r="B184" s="9" t="s">
        <v>22</v>
      </c>
      <c r="C184" s="9" t="s">
        <v>25</v>
      </c>
      <c r="D184" s="9" t="s">
        <v>160</v>
      </c>
      <c r="E184" s="9"/>
      <c r="F184" s="114">
        <f>SUM(F185)</f>
        <v>950</v>
      </c>
      <c r="G184" s="114">
        <f>SUM(G185)</f>
        <v>950</v>
      </c>
    </row>
    <row r="185" spans="1:7" ht="30">
      <c r="A185" s="94" t="s">
        <v>81</v>
      </c>
      <c r="B185" s="10" t="s">
        <v>22</v>
      </c>
      <c r="C185" s="10" t="s">
        <v>25</v>
      </c>
      <c r="D185" s="10" t="s">
        <v>160</v>
      </c>
      <c r="E185" s="13" t="s">
        <v>78</v>
      </c>
      <c r="F185" s="113">
        <v>950</v>
      </c>
      <c r="G185" s="113">
        <v>950</v>
      </c>
    </row>
    <row r="186" spans="1:7" ht="105">
      <c r="A186" s="116" t="s">
        <v>224</v>
      </c>
      <c r="B186" s="9" t="s">
        <v>22</v>
      </c>
      <c r="C186" s="9" t="s">
        <v>25</v>
      </c>
      <c r="D186" s="15" t="s">
        <v>161</v>
      </c>
      <c r="E186" s="15"/>
      <c r="F186" s="114">
        <f>SUM(F187)</f>
        <v>25061</v>
      </c>
      <c r="G186" s="114">
        <f>SUM(G187)</f>
        <v>25061</v>
      </c>
    </row>
    <row r="187" spans="1:7" ht="30">
      <c r="A187" s="94" t="s">
        <v>81</v>
      </c>
      <c r="B187" s="10" t="s">
        <v>22</v>
      </c>
      <c r="C187" s="10" t="s">
        <v>25</v>
      </c>
      <c r="D187" s="13" t="s">
        <v>161</v>
      </c>
      <c r="E187" s="13" t="s">
        <v>78</v>
      </c>
      <c r="F187" s="113">
        <v>25061</v>
      </c>
      <c r="G187" s="113">
        <v>25061</v>
      </c>
    </row>
    <row r="188" spans="1:7" ht="45">
      <c r="A188" s="116" t="s">
        <v>162</v>
      </c>
      <c r="B188" s="9" t="s">
        <v>22</v>
      </c>
      <c r="C188" s="9" t="s">
        <v>25</v>
      </c>
      <c r="D188" s="15" t="s">
        <v>163</v>
      </c>
      <c r="E188" s="15"/>
      <c r="F188" s="114">
        <f>SUM(F189)</f>
        <v>451</v>
      </c>
      <c r="G188" s="114">
        <f>SUM(G189)</f>
        <v>451</v>
      </c>
    </row>
    <row r="189" spans="1:7" ht="30">
      <c r="A189" s="94" t="s">
        <v>81</v>
      </c>
      <c r="B189" s="10" t="s">
        <v>22</v>
      </c>
      <c r="C189" s="10" t="s">
        <v>25</v>
      </c>
      <c r="D189" s="13" t="s">
        <v>163</v>
      </c>
      <c r="E189" s="13" t="s">
        <v>78</v>
      </c>
      <c r="F189" s="113">
        <v>451</v>
      </c>
      <c r="G189" s="113">
        <v>451</v>
      </c>
    </row>
    <row r="190" spans="1:7" ht="15">
      <c r="A190" s="100" t="s">
        <v>276</v>
      </c>
      <c r="B190" s="9" t="s">
        <v>22</v>
      </c>
      <c r="C190" s="9" t="s">
        <v>25</v>
      </c>
      <c r="D190" s="15" t="s">
        <v>277</v>
      </c>
      <c r="E190" s="13"/>
      <c r="F190" s="114">
        <f>SUM(F191)</f>
        <v>1515</v>
      </c>
      <c r="G190" s="114">
        <f>SUM(G191)</f>
        <v>1010</v>
      </c>
    </row>
    <row r="191" spans="1:7" ht="45">
      <c r="A191" s="100" t="s">
        <v>278</v>
      </c>
      <c r="B191" s="9" t="s">
        <v>22</v>
      </c>
      <c r="C191" s="9" t="s">
        <v>25</v>
      </c>
      <c r="D191" s="15" t="s">
        <v>279</v>
      </c>
      <c r="E191" s="15"/>
      <c r="F191" s="114">
        <f>SUM(F192)</f>
        <v>1515</v>
      </c>
      <c r="G191" s="114">
        <f>SUM(G192)</f>
        <v>1010</v>
      </c>
    </row>
    <row r="192" spans="1:7" ht="30">
      <c r="A192" s="94" t="s">
        <v>81</v>
      </c>
      <c r="B192" s="10" t="s">
        <v>22</v>
      </c>
      <c r="C192" s="10" t="s">
        <v>25</v>
      </c>
      <c r="D192" s="13" t="s">
        <v>279</v>
      </c>
      <c r="E192" s="13" t="s">
        <v>78</v>
      </c>
      <c r="F192" s="113">
        <v>1515</v>
      </c>
      <c r="G192" s="113">
        <v>1010</v>
      </c>
    </row>
    <row r="193" spans="1:7" ht="45">
      <c r="A193" s="116" t="s">
        <v>307</v>
      </c>
      <c r="B193" s="9" t="s">
        <v>22</v>
      </c>
      <c r="C193" s="9" t="s">
        <v>25</v>
      </c>
      <c r="D193" s="15" t="s">
        <v>170</v>
      </c>
      <c r="E193" s="15"/>
      <c r="F193" s="114">
        <f>SUM(F194)</f>
        <v>546</v>
      </c>
      <c r="G193" s="114">
        <f>SUM(G194)</f>
        <v>546</v>
      </c>
    </row>
    <row r="194" spans="1:7" ht="45">
      <c r="A194" s="116" t="s">
        <v>167</v>
      </c>
      <c r="B194" s="9" t="s">
        <v>22</v>
      </c>
      <c r="C194" s="9" t="s">
        <v>25</v>
      </c>
      <c r="D194" s="15" t="s">
        <v>171</v>
      </c>
      <c r="E194" s="15"/>
      <c r="F194" s="114">
        <f>SUM(F195,F198)</f>
        <v>546</v>
      </c>
      <c r="G194" s="114">
        <f>SUM(G195,G198)</f>
        <v>546</v>
      </c>
    </row>
    <row r="195" spans="1:7" ht="30">
      <c r="A195" s="116" t="s">
        <v>187</v>
      </c>
      <c r="B195" s="9" t="s">
        <v>22</v>
      </c>
      <c r="C195" s="9" t="s">
        <v>25</v>
      </c>
      <c r="D195" s="15" t="s">
        <v>189</v>
      </c>
      <c r="E195" s="15"/>
      <c r="F195" s="114">
        <f>SUM(F196)</f>
        <v>50</v>
      </c>
      <c r="G195" s="114">
        <f>SUM(G196)</f>
        <v>50</v>
      </c>
    </row>
    <row r="196" spans="1:7" ht="60">
      <c r="A196" s="116" t="s">
        <v>225</v>
      </c>
      <c r="B196" s="9" t="s">
        <v>22</v>
      </c>
      <c r="C196" s="9" t="s">
        <v>25</v>
      </c>
      <c r="D196" s="15" t="s">
        <v>221</v>
      </c>
      <c r="E196" s="15"/>
      <c r="F196" s="114">
        <f>SUM(F197)</f>
        <v>50</v>
      </c>
      <c r="G196" s="114">
        <f>SUM(G197)</f>
        <v>50</v>
      </c>
    </row>
    <row r="197" spans="1:7" ht="30">
      <c r="A197" s="94" t="s">
        <v>81</v>
      </c>
      <c r="B197" s="10" t="s">
        <v>22</v>
      </c>
      <c r="C197" s="10" t="s">
        <v>25</v>
      </c>
      <c r="D197" s="13" t="s">
        <v>221</v>
      </c>
      <c r="E197" s="13" t="s">
        <v>78</v>
      </c>
      <c r="F197" s="113">
        <v>50</v>
      </c>
      <c r="G197" s="113">
        <v>50</v>
      </c>
    </row>
    <row r="198" spans="1:7" ht="30">
      <c r="A198" s="116" t="s">
        <v>168</v>
      </c>
      <c r="B198" s="9" t="s">
        <v>22</v>
      </c>
      <c r="C198" s="9" t="s">
        <v>25</v>
      </c>
      <c r="D198" s="15" t="s">
        <v>172</v>
      </c>
      <c r="E198" s="15"/>
      <c r="F198" s="114">
        <f>SUM(F199)</f>
        <v>496</v>
      </c>
      <c r="G198" s="114">
        <f>SUM(G199)</f>
        <v>496</v>
      </c>
    </row>
    <row r="199" spans="1:7" ht="45">
      <c r="A199" s="116" t="s">
        <v>169</v>
      </c>
      <c r="B199" s="9" t="s">
        <v>22</v>
      </c>
      <c r="C199" s="9" t="s">
        <v>25</v>
      </c>
      <c r="D199" s="15" t="s">
        <v>173</v>
      </c>
      <c r="E199" s="15"/>
      <c r="F199" s="114">
        <f>SUM(F200)</f>
        <v>496</v>
      </c>
      <c r="G199" s="114">
        <f>SUM(G200)</f>
        <v>496</v>
      </c>
    </row>
    <row r="200" spans="1:7" ht="30">
      <c r="A200" s="94" t="s">
        <v>81</v>
      </c>
      <c r="B200" s="10" t="s">
        <v>22</v>
      </c>
      <c r="C200" s="10" t="s">
        <v>25</v>
      </c>
      <c r="D200" s="13" t="s">
        <v>173</v>
      </c>
      <c r="E200" s="13" t="s">
        <v>78</v>
      </c>
      <c r="F200" s="113">
        <v>496</v>
      </c>
      <c r="G200" s="113">
        <v>496</v>
      </c>
    </row>
    <row r="201" spans="1:7" ht="30">
      <c r="A201" s="115" t="s">
        <v>222</v>
      </c>
      <c r="B201" s="8" t="s">
        <v>22</v>
      </c>
      <c r="C201" s="8" t="s">
        <v>15</v>
      </c>
      <c r="D201" s="13"/>
      <c r="E201" s="13"/>
      <c r="F201" s="114">
        <f t="shared" ref="F201:G202" si="22">SUM(F202)</f>
        <v>13678.8</v>
      </c>
      <c r="G201" s="114">
        <f t="shared" si="22"/>
        <v>13003.3</v>
      </c>
    </row>
    <row r="202" spans="1:7" ht="45">
      <c r="A202" s="116" t="s">
        <v>306</v>
      </c>
      <c r="B202" s="9" t="s">
        <v>22</v>
      </c>
      <c r="C202" s="9" t="s">
        <v>15</v>
      </c>
      <c r="D202" s="15" t="s">
        <v>120</v>
      </c>
      <c r="E202" s="13"/>
      <c r="F202" s="114">
        <f t="shared" si="22"/>
        <v>13678.8</v>
      </c>
      <c r="G202" s="114">
        <f t="shared" si="22"/>
        <v>13003.3</v>
      </c>
    </row>
    <row r="203" spans="1:7" ht="30">
      <c r="A203" s="100" t="s">
        <v>146</v>
      </c>
      <c r="B203" s="9" t="s">
        <v>22</v>
      </c>
      <c r="C203" s="9" t="s">
        <v>15</v>
      </c>
      <c r="D203" s="15" t="s">
        <v>149</v>
      </c>
      <c r="E203" s="13"/>
      <c r="F203" s="114">
        <f>SUM(F204)</f>
        <v>13678.8</v>
      </c>
      <c r="G203" s="114">
        <f>SUM(G204)</f>
        <v>13003.3</v>
      </c>
    </row>
    <row r="204" spans="1:7" ht="15">
      <c r="A204" s="100" t="s">
        <v>164</v>
      </c>
      <c r="B204" s="9" t="s">
        <v>22</v>
      </c>
      <c r="C204" s="9" t="s">
        <v>15</v>
      </c>
      <c r="D204" s="15" t="s">
        <v>165</v>
      </c>
      <c r="E204" s="15"/>
      <c r="F204" s="114">
        <f>SUM(F205,F207)</f>
        <v>13678.8</v>
      </c>
      <c r="G204" s="114">
        <f>SUM(G205,G207)</f>
        <v>13003.3</v>
      </c>
    </row>
    <row r="205" spans="1:7" ht="30">
      <c r="A205" s="100" t="s">
        <v>148</v>
      </c>
      <c r="B205" s="9" t="s">
        <v>22</v>
      </c>
      <c r="C205" s="9" t="s">
        <v>15</v>
      </c>
      <c r="D205" s="15" t="s">
        <v>166</v>
      </c>
      <c r="E205" s="15"/>
      <c r="F205" s="114">
        <f>SUM(F206)</f>
        <v>12796.8</v>
      </c>
      <c r="G205" s="114">
        <f>SUM(G206)</f>
        <v>12121.3</v>
      </c>
    </row>
    <row r="206" spans="1:7" ht="30">
      <c r="A206" s="94" t="s">
        <v>81</v>
      </c>
      <c r="B206" s="10" t="s">
        <v>22</v>
      </c>
      <c r="C206" s="10" t="s">
        <v>15</v>
      </c>
      <c r="D206" s="13" t="s">
        <v>166</v>
      </c>
      <c r="E206" s="13" t="s">
        <v>78</v>
      </c>
      <c r="F206" s="113">
        <v>12796.8</v>
      </c>
      <c r="G206" s="113">
        <v>12121.3</v>
      </c>
    </row>
    <row r="207" spans="1:7" ht="105">
      <c r="A207" s="116" t="s">
        <v>224</v>
      </c>
      <c r="B207" s="9" t="s">
        <v>22</v>
      </c>
      <c r="C207" s="9" t="s">
        <v>15</v>
      </c>
      <c r="D207" s="15" t="s">
        <v>223</v>
      </c>
      <c r="E207" s="15"/>
      <c r="F207" s="114">
        <f>SUM(F208)</f>
        <v>882</v>
      </c>
      <c r="G207" s="114">
        <f>SUM(G208)</f>
        <v>882</v>
      </c>
    </row>
    <row r="208" spans="1:7" ht="30">
      <c r="A208" s="94" t="s">
        <v>81</v>
      </c>
      <c r="B208" s="10" t="s">
        <v>22</v>
      </c>
      <c r="C208" s="10" t="s">
        <v>15</v>
      </c>
      <c r="D208" s="13" t="s">
        <v>223</v>
      </c>
      <c r="E208" s="13" t="s">
        <v>78</v>
      </c>
      <c r="F208" s="113">
        <v>882</v>
      </c>
      <c r="G208" s="113">
        <v>882</v>
      </c>
    </row>
    <row r="209" spans="1:7" ht="15">
      <c r="A209" s="95" t="s">
        <v>27</v>
      </c>
      <c r="B209" s="18" t="s">
        <v>22</v>
      </c>
      <c r="C209" s="18" t="s">
        <v>22</v>
      </c>
      <c r="D209" s="18"/>
      <c r="E209" s="18"/>
      <c r="F209" s="106">
        <f t="shared" ref="F209:G213" si="23">SUM(F210)</f>
        <v>314.2</v>
      </c>
      <c r="G209" s="106">
        <f t="shared" si="23"/>
        <v>314.2</v>
      </c>
    </row>
    <row r="210" spans="1:7" ht="45">
      <c r="A210" s="116" t="s">
        <v>306</v>
      </c>
      <c r="B210" s="15" t="s">
        <v>22</v>
      </c>
      <c r="C210" s="15" t="s">
        <v>22</v>
      </c>
      <c r="D210" s="15" t="s">
        <v>120</v>
      </c>
      <c r="E210" s="15"/>
      <c r="F210" s="106">
        <f t="shared" si="23"/>
        <v>314.2</v>
      </c>
      <c r="G210" s="106">
        <f t="shared" si="23"/>
        <v>314.2</v>
      </c>
    </row>
    <row r="211" spans="1:7" ht="30">
      <c r="A211" s="116" t="s">
        <v>174</v>
      </c>
      <c r="B211" s="15" t="s">
        <v>22</v>
      </c>
      <c r="C211" s="15" t="s">
        <v>22</v>
      </c>
      <c r="D211" s="15" t="s">
        <v>121</v>
      </c>
      <c r="E211" s="15"/>
      <c r="F211" s="106">
        <f t="shared" si="23"/>
        <v>314.2</v>
      </c>
      <c r="G211" s="106">
        <f t="shared" si="23"/>
        <v>314.2</v>
      </c>
    </row>
    <row r="212" spans="1:7" ht="15">
      <c r="A212" s="116" t="s">
        <v>119</v>
      </c>
      <c r="B212" s="15" t="s">
        <v>22</v>
      </c>
      <c r="C212" s="15" t="s">
        <v>22</v>
      </c>
      <c r="D212" s="15" t="s">
        <v>122</v>
      </c>
      <c r="E212" s="15"/>
      <c r="F212" s="106">
        <f t="shared" si="23"/>
        <v>314.2</v>
      </c>
      <c r="G212" s="106">
        <f t="shared" si="23"/>
        <v>314.2</v>
      </c>
    </row>
    <row r="213" spans="1:7" ht="30">
      <c r="A213" s="116" t="s">
        <v>175</v>
      </c>
      <c r="B213" s="15" t="s">
        <v>22</v>
      </c>
      <c r="C213" s="15" t="s">
        <v>22</v>
      </c>
      <c r="D213" s="15" t="s">
        <v>176</v>
      </c>
      <c r="E213" s="15"/>
      <c r="F213" s="106">
        <f t="shared" si="23"/>
        <v>314.2</v>
      </c>
      <c r="G213" s="106">
        <f t="shared" si="23"/>
        <v>314.2</v>
      </c>
    </row>
    <row r="214" spans="1:7" ht="30">
      <c r="A214" s="94" t="s">
        <v>81</v>
      </c>
      <c r="B214" s="13" t="s">
        <v>22</v>
      </c>
      <c r="C214" s="13" t="s">
        <v>22</v>
      </c>
      <c r="D214" s="13" t="s">
        <v>176</v>
      </c>
      <c r="E214" s="10" t="s">
        <v>78</v>
      </c>
      <c r="F214" s="97">
        <v>314.2</v>
      </c>
      <c r="G214" s="97">
        <v>314.2</v>
      </c>
    </row>
    <row r="215" spans="1:7" ht="15">
      <c r="A215" s="95" t="s">
        <v>296</v>
      </c>
      <c r="B215" s="18" t="s">
        <v>22</v>
      </c>
      <c r="C215" s="18" t="s">
        <v>28</v>
      </c>
      <c r="D215" s="18"/>
      <c r="E215" s="18"/>
      <c r="F215" s="106">
        <f t="shared" ref="F215:G219" si="24">SUM(F216)</f>
        <v>281</v>
      </c>
      <c r="G215" s="106">
        <f t="shared" si="24"/>
        <v>273.8</v>
      </c>
    </row>
    <row r="216" spans="1:7" ht="45">
      <c r="A216" s="116" t="s">
        <v>297</v>
      </c>
      <c r="B216" s="9" t="s">
        <v>22</v>
      </c>
      <c r="C216" s="9" t="s">
        <v>28</v>
      </c>
      <c r="D216" s="15" t="s">
        <v>120</v>
      </c>
      <c r="E216" s="10"/>
      <c r="F216" s="106">
        <f t="shared" si="24"/>
        <v>281</v>
      </c>
      <c r="G216" s="106">
        <f t="shared" si="24"/>
        <v>273.8</v>
      </c>
    </row>
    <row r="217" spans="1:7" ht="30">
      <c r="A217" s="100" t="s">
        <v>146</v>
      </c>
      <c r="B217" s="9" t="s">
        <v>22</v>
      </c>
      <c r="C217" s="9" t="s">
        <v>28</v>
      </c>
      <c r="D217" s="15" t="s">
        <v>149</v>
      </c>
      <c r="E217" s="10"/>
      <c r="F217" s="106">
        <f t="shared" si="24"/>
        <v>281</v>
      </c>
      <c r="G217" s="106">
        <f t="shared" si="24"/>
        <v>273.8</v>
      </c>
    </row>
    <row r="218" spans="1:7" ht="15">
      <c r="A218" s="116" t="s">
        <v>157</v>
      </c>
      <c r="B218" s="9" t="s">
        <v>22</v>
      </c>
      <c r="C218" s="9" t="s">
        <v>28</v>
      </c>
      <c r="D218" s="15" t="s">
        <v>158</v>
      </c>
      <c r="E218" s="10"/>
      <c r="F218" s="106">
        <f t="shared" si="24"/>
        <v>281</v>
      </c>
      <c r="G218" s="106">
        <f t="shared" si="24"/>
        <v>273.8</v>
      </c>
    </row>
    <row r="219" spans="1:7" ht="30">
      <c r="A219" s="100" t="s">
        <v>298</v>
      </c>
      <c r="B219" s="9" t="s">
        <v>22</v>
      </c>
      <c r="C219" s="9" t="s">
        <v>28</v>
      </c>
      <c r="D219" s="15" t="s">
        <v>299</v>
      </c>
      <c r="E219" s="15"/>
      <c r="F219" s="114">
        <f t="shared" si="24"/>
        <v>281</v>
      </c>
      <c r="G219" s="114">
        <f t="shared" si="24"/>
        <v>273.8</v>
      </c>
    </row>
    <row r="220" spans="1:7" ht="30.75" thickBot="1">
      <c r="A220" s="94" t="s">
        <v>111</v>
      </c>
      <c r="B220" s="10" t="s">
        <v>22</v>
      </c>
      <c r="C220" s="10" t="s">
        <v>28</v>
      </c>
      <c r="D220" s="13" t="s">
        <v>299</v>
      </c>
      <c r="E220" s="13" t="s">
        <v>74</v>
      </c>
      <c r="F220" s="113">
        <v>281</v>
      </c>
      <c r="G220" s="130">
        <v>273.8</v>
      </c>
    </row>
    <row r="221" spans="1:7" s="43" customFormat="1" ht="17.25" thickTop="1" thickBot="1">
      <c r="A221" s="101" t="s">
        <v>68</v>
      </c>
      <c r="B221" s="6" t="s">
        <v>20</v>
      </c>
      <c r="C221" s="6"/>
      <c r="D221" s="6"/>
      <c r="E221" s="6"/>
      <c r="F221" s="111">
        <f>SUM(F222)</f>
        <v>12156.8</v>
      </c>
      <c r="G221" s="111">
        <f>SUM(G222)</f>
        <v>11675.8</v>
      </c>
    </row>
    <row r="222" spans="1:7" ht="15.75" thickTop="1">
      <c r="A222" s="141" t="s">
        <v>46</v>
      </c>
      <c r="B222" s="14" t="s">
        <v>20</v>
      </c>
      <c r="C222" s="14" t="s">
        <v>13</v>
      </c>
      <c r="D222" s="14"/>
      <c r="E222" s="14"/>
      <c r="F222" s="142">
        <f>SUM(F223,F228)</f>
        <v>12156.8</v>
      </c>
      <c r="G222" s="142">
        <f>SUM(G223,G228)</f>
        <v>11675.8</v>
      </c>
    </row>
    <row r="223" spans="1:7" ht="45">
      <c r="A223" s="127" t="s">
        <v>302</v>
      </c>
      <c r="B223" s="15" t="s">
        <v>20</v>
      </c>
      <c r="C223" s="15" t="s">
        <v>13</v>
      </c>
      <c r="D223" s="15" t="s">
        <v>142</v>
      </c>
      <c r="E223" s="15"/>
      <c r="F223" s="106">
        <f t="shared" ref="F223:G226" si="25">SUM(F224)</f>
        <v>11922.8</v>
      </c>
      <c r="G223" s="106">
        <f t="shared" si="25"/>
        <v>11441.8</v>
      </c>
    </row>
    <row r="224" spans="1:7" ht="30">
      <c r="A224" s="100" t="s">
        <v>140</v>
      </c>
      <c r="B224" s="15" t="s">
        <v>20</v>
      </c>
      <c r="C224" s="15" t="s">
        <v>13</v>
      </c>
      <c r="D224" s="15" t="s">
        <v>143</v>
      </c>
      <c r="E224" s="15"/>
      <c r="F224" s="106">
        <f t="shared" si="25"/>
        <v>11922.8</v>
      </c>
      <c r="G224" s="106">
        <f t="shared" si="25"/>
        <v>11441.8</v>
      </c>
    </row>
    <row r="225" spans="1:7" ht="30">
      <c r="A225" s="116" t="s">
        <v>177</v>
      </c>
      <c r="B225" s="15" t="s">
        <v>20</v>
      </c>
      <c r="C225" s="15" t="s">
        <v>13</v>
      </c>
      <c r="D225" s="15" t="s">
        <v>178</v>
      </c>
      <c r="E225" s="15"/>
      <c r="F225" s="106">
        <f t="shared" si="25"/>
        <v>11922.8</v>
      </c>
      <c r="G225" s="106">
        <f t="shared" si="25"/>
        <v>11441.8</v>
      </c>
    </row>
    <row r="226" spans="1:7" ht="30">
      <c r="A226" s="116" t="s">
        <v>180</v>
      </c>
      <c r="B226" s="15" t="s">
        <v>20</v>
      </c>
      <c r="C226" s="15" t="s">
        <v>13</v>
      </c>
      <c r="D226" s="15" t="s">
        <v>179</v>
      </c>
      <c r="E226" s="15"/>
      <c r="F226" s="106">
        <f t="shared" si="25"/>
        <v>11922.8</v>
      </c>
      <c r="G226" s="106">
        <f t="shared" si="25"/>
        <v>11441.8</v>
      </c>
    </row>
    <row r="227" spans="1:7" ht="30">
      <c r="A227" s="94" t="s">
        <v>81</v>
      </c>
      <c r="B227" s="10" t="s">
        <v>20</v>
      </c>
      <c r="C227" s="10" t="s">
        <v>13</v>
      </c>
      <c r="D227" s="13" t="s">
        <v>179</v>
      </c>
      <c r="E227" s="10" t="s">
        <v>78</v>
      </c>
      <c r="F227" s="97">
        <v>11922.8</v>
      </c>
      <c r="G227" s="97">
        <v>11441.8</v>
      </c>
    </row>
    <row r="228" spans="1:7" ht="45">
      <c r="A228" s="116" t="s">
        <v>307</v>
      </c>
      <c r="B228" s="9" t="s">
        <v>20</v>
      </c>
      <c r="C228" s="9" t="s">
        <v>13</v>
      </c>
      <c r="D228" s="15" t="s">
        <v>170</v>
      </c>
      <c r="E228" s="64"/>
      <c r="F228" s="112">
        <f t="shared" ref="F228:G231" si="26">SUM(F229)</f>
        <v>234</v>
      </c>
      <c r="G228" s="112">
        <f t="shared" si="26"/>
        <v>234</v>
      </c>
    </row>
    <row r="229" spans="1:7" ht="45">
      <c r="A229" s="116" t="s">
        <v>167</v>
      </c>
      <c r="B229" s="9" t="s">
        <v>20</v>
      </c>
      <c r="C229" s="9" t="s">
        <v>13</v>
      </c>
      <c r="D229" s="15" t="s">
        <v>171</v>
      </c>
      <c r="E229" s="13"/>
      <c r="F229" s="106">
        <f t="shared" si="26"/>
        <v>234</v>
      </c>
      <c r="G229" s="106">
        <f t="shared" si="26"/>
        <v>234</v>
      </c>
    </row>
    <row r="230" spans="1:7" ht="30">
      <c r="A230" s="116" t="s">
        <v>168</v>
      </c>
      <c r="B230" s="9" t="s">
        <v>20</v>
      </c>
      <c r="C230" s="9" t="s">
        <v>13</v>
      </c>
      <c r="D230" s="15" t="s">
        <v>172</v>
      </c>
      <c r="E230" s="13"/>
      <c r="F230" s="106">
        <f t="shared" si="26"/>
        <v>234</v>
      </c>
      <c r="G230" s="106">
        <f t="shared" si="26"/>
        <v>234</v>
      </c>
    </row>
    <row r="231" spans="1:7" ht="60">
      <c r="A231" s="121" t="s">
        <v>185</v>
      </c>
      <c r="B231" s="9" t="s">
        <v>20</v>
      </c>
      <c r="C231" s="9" t="s">
        <v>13</v>
      </c>
      <c r="D231" s="15" t="s">
        <v>186</v>
      </c>
      <c r="E231" s="13"/>
      <c r="F231" s="106">
        <f t="shared" si="26"/>
        <v>234</v>
      </c>
      <c r="G231" s="106">
        <f t="shared" si="26"/>
        <v>234</v>
      </c>
    </row>
    <row r="232" spans="1:7" ht="30.75" thickBot="1">
      <c r="A232" s="94" t="s">
        <v>81</v>
      </c>
      <c r="B232" s="10" t="s">
        <v>20</v>
      </c>
      <c r="C232" s="10" t="s">
        <v>13</v>
      </c>
      <c r="D232" s="13" t="s">
        <v>186</v>
      </c>
      <c r="E232" s="30" t="s">
        <v>78</v>
      </c>
      <c r="F232" s="122">
        <v>234</v>
      </c>
      <c r="G232" s="122">
        <v>234</v>
      </c>
    </row>
    <row r="233" spans="1:7" s="43" customFormat="1" ht="17.25" thickTop="1" thickBot="1">
      <c r="A233" s="101" t="s">
        <v>29</v>
      </c>
      <c r="B233" s="6" t="s">
        <v>30</v>
      </c>
      <c r="C233" s="6"/>
      <c r="D233" s="6"/>
      <c r="E233" s="6"/>
      <c r="F233" s="111">
        <f>SUM(F234,F243)</f>
        <v>2446.4</v>
      </c>
      <c r="G233" s="111">
        <f>SUM(G234,G243)</f>
        <v>2446.4</v>
      </c>
    </row>
    <row r="234" spans="1:7" ht="15.75" thickTop="1">
      <c r="A234" s="141" t="s">
        <v>47</v>
      </c>
      <c r="B234" s="14" t="s">
        <v>30</v>
      </c>
      <c r="C234" s="14" t="s">
        <v>13</v>
      </c>
      <c r="D234" s="14"/>
      <c r="E234" s="14"/>
      <c r="F234" s="142">
        <f>SUM(F235)</f>
        <v>1422.4</v>
      </c>
      <c r="G234" s="142">
        <f>SUM(G235)</f>
        <v>1422.4</v>
      </c>
    </row>
    <row r="235" spans="1:7" ht="75">
      <c r="A235" s="107" t="s">
        <v>283</v>
      </c>
      <c r="B235" s="15" t="s">
        <v>30</v>
      </c>
      <c r="C235" s="15" t="s">
        <v>13</v>
      </c>
      <c r="D235" s="15" t="s">
        <v>93</v>
      </c>
      <c r="E235" s="15"/>
      <c r="F235" s="106">
        <f>SUM(F236)</f>
        <v>1422.4</v>
      </c>
      <c r="G235" s="106">
        <f>SUM(G236)</f>
        <v>1422.4</v>
      </c>
    </row>
    <row r="236" spans="1:7" ht="45">
      <c r="A236" s="107" t="s">
        <v>86</v>
      </c>
      <c r="B236" s="15" t="s">
        <v>30</v>
      </c>
      <c r="C236" s="15" t="s">
        <v>13</v>
      </c>
      <c r="D236" s="15" t="s">
        <v>94</v>
      </c>
      <c r="E236" s="15"/>
      <c r="F236" s="106">
        <f>SUM(F237,F240)</f>
        <v>1422.4</v>
      </c>
      <c r="G236" s="106">
        <f>SUM(G237,G240)</f>
        <v>1422.4</v>
      </c>
    </row>
    <row r="237" spans="1:7" ht="30">
      <c r="A237" s="107" t="s">
        <v>87</v>
      </c>
      <c r="B237" s="15" t="s">
        <v>30</v>
      </c>
      <c r="C237" s="15" t="s">
        <v>13</v>
      </c>
      <c r="D237" s="15" t="s">
        <v>95</v>
      </c>
      <c r="E237" s="15"/>
      <c r="F237" s="106">
        <f>SUM(F238)</f>
        <v>1378</v>
      </c>
      <c r="G237" s="106">
        <f>SUM(G238)</f>
        <v>1378</v>
      </c>
    </row>
    <row r="238" spans="1:7" ht="15">
      <c r="A238" s="96" t="s">
        <v>182</v>
      </c>
      <c r="B238" s="15" t="s">
        <v>30</v>
      </c>
      <c r="C238" s="15" t="s">
        <v>13</v>
      </c>
      <c r="D238" s="15" t="s">
        <v>181</v>
      </c>
      <c r="E238" s="15"/>
      <c r="F238" s="106">
        <f>SUM(F239)</f>
        <v>1378</v>
      </c>
      <c r="G238" s="106">
        <f>SUM(G239)</f>
        <v>1378</v>
      </c>
    </row>
    <row r="239" spans="1:7" ht="30">
      <c r="A239" s="94" t="s">
        <v>76</v>
      </c>
      <c r="B239" s="10" t="s">
        <v>30</v>
      </c>
      <c r="C239" s="10" t="s">
        <v>13</v>
      </c>
      <c r="D239" s="13" t="s">
        <v>181</v>
      </c>
      <c r="E239" s="13" t="s">
        <v>77</v>
      </c>
      <c r="F239" s="97">
        <v>1378</v>
      </c>
      <c r="G239" s="97">
        <v>1378</v>
      </c>
    </row>
    <row r="240" spans="1:7" ht="30">
      <c r="A240" s="100" t="s">
        <v>88</v>
      </c>
      <c r="B240" s="9" t="s">
        <v>30</v>
      </c>
      <c r="C240" s="9" t="s">
        <v>13</v>
      </c>
      <c r="D240" s="15" t="s">
        <v>96</v>
      </c>
      <c r="E240" s="13"/>
      <c r="F240" s="106">
        <f>SUM(F241)</f>
        <v>44.4</v>
      </c>
      <c r="G240" s="106">
        <f>SUM(G241)</f>
        <v>44.4</v>
      </c>
    </row>
    <row r="241" spans="1:7" ht="75">
      <c r="A241" s="116" t="s">
        <v>184</v>
      </c>
      <c r="B241" s="9" t="s">
        <v>30</v>
      </c>
      <c r="C241" s="9" t="s">
        <v>13</v>
      </c>
      <c r="D241" s="15" t="s">
        <v>183</v>
      </c>
      <c r="E241" s="15"/>
      <c r="F241" s="106">
        <f>SUM(F242)</f>
        <v>44.4</v>
      </c>
      <c r="G241" s="106">
        <f>SUM(G242)</f>
        <v>44.4</v>
      </c>
    </row>
    <row r="242" spans="1:7" ht="30">
      <c r="A242" s="94" t="s">
        <v>76</v>
      </c>
      <c r="B242" s="10" t="s">
        <v>30</v>
      </c>
      <c r="C242" s="10" t="s">
        <v>13</v>
      </c>
      <c r="D242" s="13" t="s">
        <v>183</v>
      </c>
      <c r="E242" s="13" t="s">
        <v>77</v>
      </c>
      <c r="F242" s="97">
        <v>44.4</v>
      </c>
      <c r="G242" s="97">
        <v>44.4</v>
      </c>
    </row>
    <row r="243" spans="1:7" ht="15">
      <c r="A243" s="125" t="s">
        <v>31</v>
      </c>
      <c r="B243" s="17" t="s">
        <v>30</v>
      </c>
      <c r="C243" s="17" t="s">
        <v>19</v>
      </c>
      <c r="D243" s="17"/>
      <c r="E243" s="17"/>
      <c r="F243" s="106">
        <f>SUM(F244,F249)</f>
        <v>1024</v>
      </c>
      <c r="G243" s="106">
        <f>SUM(G244,G249)</f>
        <v>1024</v>
      </c>
    </row>
    <row r="244" spans="1:7" ht="45">
      <c r="A244" s="116" t="s">
        <v>306</v>
      </c>
      <c r="B244" s="9" t="s">
        <v>30</v>
      </c>
      <c r="C244" s="9" t="s">
        <v>19</v>
      </c>
      <c r="D244" s="15" t="s">
        <v>120</v>
      </c>
      <c r="E244" s="17"/>
      <c r="F244" s="106">
        <f t="shared" ref="F244:G247" si="27">SUM(F245)</f>
        <v>47</v>
      </c>
      <c r="G244" s="106">
        <f t="shared" si="27"/>
        <v>47</v>
      </c>
    </row>
    <row r="245" spans="1:7" ht="30">
      <c r="A245" s="100" t="s">
        <v>146</v>
      </c>
      <c r="B245" s="9" t="s">
        <v>30</v>
      </c>
      <c r="C245" s="9" t="s">
        <v>19</v>
      </c>
      <c r="D245" s="15" t="s">
        <v>149</v>
      </c>
      <c r="E245" s="17"/>
      <c r="F245" s="106">
        <f t="shared" si="27"/>
        <v>47</v>
      </c>
      <c r="G245" s="106">
        <f t="shared" si="27"/>
        <v>47</v>
      </c>
    </row>
    <row r="246" spans="1:7" ht="15">
      <c r="A246" s="116" t="s">
        <v>157</v>
      </c>
      <c r="B246" s="9" t="s">
        <v>30</v>
      </c>
      <c r="C246" s="9" t="s">
        <v>19</v>
      </c>
      <c r="D246" s="15" t="s">
        <v>158</v>
      </c>
      <c r="E246" s="17"/>
      <c r="F246" s="106">
        <f t="shared" si="27"/>
        <v>47</v>
      </c>
      <c r="G246" s="106">
        <f t="shared" si="27"/>
        <v>47</v>
      </c>
    </row>
    <row r="247" spans="1:7" ht="45">
      <c r="A247" s="116" t="s">
        <v>242</v>
      </c>
      <c r="B247" s="9" t="s">
        <v>30</v>
      </c>
      <c r="C247" s="9" t="s">
        <v>19</v>
      </c>
      <c r="D247" s="15" t="s">
        <v>243</v>
      </c>
      <c r="E247" s="15"/>
      <c r="F247" s="114">
        <f t="shared" si="27"/>
        <v>47</v>
      </c>
      <c r="G247" s="114">
        <f t="shared" si="27"/>
        <v>47</v>
      </c>
    </row>
    <row r="248" spans="1:7" ht="30">
      <c r="A248" s="94" t="s">
        <v>81</v>
      </c>
      <c r="B248" s="20" t="s">
        <v>30</v>
      </c>
      <c r="C248" s="20" t="s">
        <v>19</v>
      </c>
      <c r="D248" s="13" t="s">
        <v>243</v>
      </c>
      <c r="E248" s="13" t="s">
        <v>78</v>
      </c>
      <c r="F248" s="113">
        <v>47</v>
      </c>
      <c r="G248" s="113">
        <v>47</v>
      </c>
    </row>
    <row r="249" spans="1:7" ht="45">
      <c r="A249" s="116" t="s">
        <v>307</v>
      </c>
      <c r="B249" s="9" t="s">
        <v>30</v>
      </c>
      <c r="C249" s="9" t="s">
        <v>19</v>
      </c>
      <c r="D249" s="15" t="s">
        <v>170</v>
      </c>
      <c r="E249" s="19"/>
      <c r="F249" s="106">
        <f t="shared" ref="F249:G252" si="28">SUM(F250)</f>
        <v>977</v>
      </c>
      <c r="G249" s="106">
        <f t="shared" si="28"/>
        <v>977</v>
      </c>
    </row>
    <row r="250" spans="1:7" ht="45">
      <c r="A250" s="116" t="s">
        <v>167</v>
      </c>
      <c r="B250" s="9" t="s">
        <v>30</v>
      </c>
      <c r="C250" s="9" t="s">
        <v>19</v>
      </c>
      <c r="D250" s="15" t="s">
        <v>171</v>
      </c>
      <c r="E250" s="19"/>
      <c r="F250" s="106">
        <f t="shared" si="28"/>
        <v>977</v>
      </c>
      <c r="G250" s="106">
        <f t="shared" si="28"/>
        <v>977</v>
      </c>
    </row>
    <row r="251" spans="1:7" ht="30">
      <c r="A251" s="100" t="s">
        <v>187</v>
      </c>
      <c r="B251" s="9" t="s">
        <v>30</v>
      </c>
      <c r="C251" s="9" t="s">
        <v>19</v>
      </c>
      <c r="D251" s="19" t="s">
        <v>189</v>
      </c>
      <c r="E251" s="13"/>
      <c r="F251" s="147">
        <f t="shared" si="28"/>
        <v>977</v>
      </c>
      <c r="G251" s="147">
        <f t="shared" si="28"/>
        <v>977</v>
      </c>
    </row>
    <row r="252" spans="1:7" ht="60">
      <c r="A252" s="100" t="s">
        <v>188</v>
      </c>
      <c r="B252" s="9" t="s">
        <v>30</v>
      </c>
      <c r="C252" s="9" t="s">
        <v>19</v>
      </c>
      <c r="D252" s="19" t="s">
        <v>190</v>
      </c>
      <c r="E252" s="13"/>
      <c r="F252" s="114">
        <f t="shared" si="28"/>
        <v>977</v>
      </c>
      <c r="G252" s="114">
        <f t="shared" si="28"/>
        <v>977</v>
      </c>
    </row>
    <row r="253" spans="1:7" ht="30.75" thickBot="1">
      <c r="A253" s="94" t="s">
        <v>81</v>
      </c>
      <c r="B253" s="20" t="s">
        <v>30</v>
      </c>
      <c r="C253" s="20" t="s">
        <v>19</v>
      </c>
      <c r="D253" s="20" t="s">
        <v>190</v>
      </c>
      <c r="E253" s="13" t="s">
        <v>78</v>
      </c>
      <c r="F253" s="134">
        <v>977</v>
      </c>
      <c r="G253" s="134">
        <v>977</v>
      </c>
    </row>
    <row r="254" spans="1:7" ht="17.25" thickTop="1" thickBot="1">
      <c r="A254" s="148" t="s">
        <v>32</v>
      </c>
      <c r="B254" s="45" t="s">
        <v>33</v>
      </c>
      <c r="C254" s="45"/>
      <c r="D254" s="45"/>
      <c r="E254" s="45"/>
      <c r="F254" s="149">
        <f t="shared" ref="F254:G257" si="29">SUM(F255)</f>
        <v>827</v>
      </c>
      <c r="G254" s="149">
        <f t="shared" si="29"/>
        <v>766.2</v>
      </c>
    </row>
    <row r="255" spans="1:7" ht="15.75" thickTop="1">
      <c r="A255" s="95" t="s">
        <v>34</v>
      </c>
      <c r="B255" s="18" t="s">
        <v>33</v>
      </c>
      <c r="C255" s="18" t="s">
        <v>13</v>
      </c>
      <c r="D255" s="18"/>
      <c r="E255" s="18"/>
      <c r="F255" s="106">
        <f t="shared" si="29"/>
        <v>827</v>
      </c>
      <c r="G255" s="106">
        <f t="shared" si="29"/>
        <v>766.2</v>
      </c>
    </row>
    <row r="256" spans="1:7" ht="75">
      <c r="A256" s="129" t="s">
        <v>316</v>
      </c>
      <c r="B256" s="15" t="s">
        <v>33</v>
      </c>
      <c r="C256" s="15" t="s">
        <v>13</v>
      </c>
      <c r="D256" s="15" t="s">
        <v>194</v>
      </c>
      <c r="E256" s="18"/>
      <c r="F256" s="106">
        <f t="shared" si="29"/>
        <v>827</v>
      </c>
      <c r="G256" s="106">
        <f t="shared" si="29"/>
        <v>766.2</v>
      </c>
    </row>
    <row r="257" spans="1:7" ht="60">
      <c r="A257" s="129" t="s">
        <v>191</v>
      </c>
      <c r="B257" s="15" t="s">
        <v>33</v>
      </c>
      <c r="C257" s="15" t="s">
        <v>13</v>
      </c>
      <c r="D257" s="15" t="s">
        <v>195</v>
      </c>
      <c r="E257" s="18"/>
      <c r="F257" s="106">
        <f t="shared" si="29"/>
        <v>827</v>
      </c>
      <c r="G257" s="106">
        <f t="shared" si="29"/>
        <v>766.2</v>
      </c>
    </row>
    <row r="258" spans="1:7" ht="45">
      <c r="A258" s="129" t="s">
        <v>192</v>
      </c>
      <c r="B258" s="15" t="s">
        <v>33</v>
      </c>
      <c r="C258" s="15" t="s">
        <v>13</v>
      </c>
      <c r="D258" s="15" t="s">
        <v>196</v>
      </c>
      <c r="E258" s="18"/>
      <c r="F258" s="106">
        <f>SUM(F259,F262)</f>
        <v>827</v>
      </c>
      <c r="G258" s="106">
        <f>SUM(G259,G262)</f>
        <v>766.2</v>
      </c>
    </row>
    <row r="259" spans="1:7" ht="15">
      <c r="A259" s="129" t="s">
        <v>193</v>
      </c>
      <c r="B259" s="15" t="s">
        <v>33</v>
      </c>
      <c r="C259" s="15" t="s">
        <v>13</v>
      </c>
      <c r="D259" s="15" t="s">
        <v>197</v>
      </c>
      <c r="E259" s="18"/>
      <c r="F259" s="106">
        <f>SUM(F260:F261)</f>
        <v>647</v>
      </c>
      <c r="G259" s="106">
        <f>SUM(G260:G261)</f>
        <v>593.20000000000005</v>
      </c>
    </row>
    <row r="260" spans="1:7" ht="75">
      <c r="A260" s="94" t="s">
        <v>71</v>
      </c>
      <c r="B260" s="20" t="s">
        <v>33</v>
      </c>
      <c r="C260" s="20" t="s">
        <v>13</v>
      </c>
      <c r="D260" s="13" t="s">
        <v>197</v>
      </c>
      <c r="E260" s="10" t="s">
        <v>73</v>
      </c>
      <c r="F260" s="155">
        <v>281.3</v>
      </c>
      <c r="G260" s="155">
        <v>257.89999999999998</v>
      </c>
    </row>
    <row r="261" spans="1:7" ht="30">
      <c r="A261" s="94" t="s">
        <v>111</v>
      </c>
      <c r="B261" s="20" t="s">
        <v>33</v>
      </c>
      <c r="C261" s="20" t="s">
        <v>13</v>
      </c>
      <c r="D261" s="13" t="s">
        <v>197</v>
      </c>
      <c r="E261" s="10" t="s">
        <v>74</v>
      </c>
      <c r="F261" s="97">
        <v>365.7</v>
      </c>
      <c r="G261" s="97">
        <v>335.3</v>
      </c>
    </row>
    <row r="262" spans="1:7" ht="45">
      <c r="A262" s="116" t="s">
        <v>198</v>
      </c>
      <c r="B262" s="15" t="s">
        <v>33</v>
      </c>
      <c r="C262" s="15" t="s">
        <v>13</v>
      </c>
      <c r="D262" s="15" t="s">
        <v>199</v>
      </c>
      <c r="E262" s="15"/>
      <c r="F262" s="106">
        <f>SUM(F263:F264)</f>
        <v>180</v>
      </c>
      <c r="G262" s="106">
        <f>SUM(G263:G264)</f>
        <v>173</v>
      </c>
    </row>
    <row r="263" spans="1:7" ht="75">
      <c r="A263" s="94" t="s">
        <v>71</v>
      </c>
      <c r="B263" s="13" t="s">
        <v>33</v>
      </c>
      <c r="C263" s="13" t="s">
        <v>13</v>
      </c>
      <c r="D263" s="13" t="s">
        <v>199</v>
      </c>
      <c r="E263" s="12" t="s">
        <v>73</v>
      </c>
      <c r="F263" s="168">
        <v>125</v>
      </c>
      <c r="G263" s="168">
        <v>125</v>
      </c>
    </row>
    <row r="264" spans="1:7" ht="30.75" thickBot="1">
      <c r="A264" s="94" t="s">
        <v>111</v>
      </c>
      <c r="B264" s="13" t="s">
        <v>33</v>
      </c>
      <c r="C264" s="13" t="s">
        <v>13</v>
      </c>
      <c r="D264" s="13" t="s">
        <v>199</v>
      </c>
      <c r="E264" s="12" t="s">
        <v>74</v>
      </c>
      <c r="F264" s="130">
        <v>55</v>
      </c>
      <c r="G264" s="130">
        <v>48</v>
      </c>
    </row>
    <row r="265" spans="1:7" ht="33" thickTop="1" thickBot="1">
      <c r="A265" s="148" t="s">
        <v>308</v>
      </c>
      <c r="B265" s="45" t="s">
        <v>17</v>
      </c>
      <c r="C265" s="45"/>
      <c r="D265" s="45"/>
      <c r="E265" s="45"/>
      <c r="F265" s="111">
        <f t="shared" ref="F265:G265" si="30">SUM(F266)</f>
        <v>4.8</v>
      </c>
      <c r="G265" s="111">
        <f t="shared" si="30"/>
        <v>3.6</v>
      </c>
    </row>
    <row r="266" spans="1:7" ht="30.75" thickTop="1">
      <c r="A266" s="95" t="s">
        <v>309</v>
      </c>
      <c r="B266" s="18" t="s">
        <v>17</v>
      </c>
      <c r="C266" s="18" t="s">
        <v>13</v>
      </c>
      <c r="D266" s="15"/>
      <c r="E266" s="15"/>
      <c r="F266" s="106">
        <f t="shared" ref="F266:G270" si="31">SUM(F267)</f>
        <v>4.8</v>
      </c>
      <c r="G266" s="106">
        <f t="shared" si="31"/>
        <v>3.6</v>
      </c>
    </row>
    <row r="267" spans="1:7" ht="75">
      <c r="A267" s="107" t="s">
        <v>283</v>
      </c>
      <c r="B267" s="15" t="s">
        <v>17</v>
      </c>
      <c r="C267" s="15" t="s">
        <v>13</v>
      </c>
      <c r="D267" s="15" t="s">
        <v>93</v>
      </c>
      <c r="E267" s="15"/>
      <c r="F267" s="106">
        <f t="shared" si="31"/>
        <v>4.8</v>
      </c>
      <c r="G267" s="106">
        <f t="shared" si="31"/>
        <v>3.6</v>
      </c>
    </row>
    <row r="268" spans="1:7" ht="45">
      <c r="A268" s="96" t="s">
        <v>107</v>
      </c>
      <c r="B268" s="15" t="s">
        <v>17</v>
      </c>
      <c r="C268" s="15" t="s">
        <v>13</v>
      </c>
      <c r="D268" s="66" t="s">
        <v>110</v>
      </c>
      <c r="E268" s="66"/>
      <c r="F268" s="106">
        <f t="shared" si="31"/>
        <v>4.8</v>
      </c>
      <c r="G268" s="106">
        <f t="shared" si="31"/>
        <v>3.6</v>
      </c>
    </row>
    <row r="269" spans="1:7" ht="30">
      <c r="A269" s="96" t="s">
        <v>108</v>
      </c>
      <c r="B269" s="15" t="s">
        <v>17</v>
      </c>
      <c r="C269" s="15" t="s">
        <v>13</v>
      </c>
      <c r="D269" s="66" t="s">
        <v>109</v>
      </c>
      <c r="E269" s="66"/>
      <c r="F269" s="106">
        <f t="shared" si="31"/>
        <v>4.8</v>
      </c>
      <c r="G269" s="106">
        <f t="shared" si="31"/>
        <v>3.6</v>
      </c>
    </row>
    <row r="270" spans="1:7" ht="15">
      <c r="A270" s="96" t="s">
        <v>310</v>
      </c>
      <c r="B270" s="15" t="s">
        <v>17</v>
      </c>
      <c r="C270" s="15" t="s">
        <v>13</v>
      </c>
      <c r="D270" s="66" t="s">
        <v>311</v>
      </c>
      <c r="E270" s="66"/>
      <c r="F270" s="106">
        <f t="shared" si="31"/>
        <v>4.8</v>
      </c>
      <c r="G270" s="106">
        <f t="shared" si="31"/>
        <v>3.6</v>
      </c>
    </row>
    <row r="271" spans="1:7" ht="30.75" thickBot="1">
      <c r="A271" s="94" t="s">
        <v>312</v>
      </c>
      <c r="B271" s="30" t="s">
        <v>17</v>
      </c>
      <c r="C271" s="30" t="s">
        <v>13</v>
      </c>
      <c r="D271" s="30" t="s">
        <v>311</v>
      </c>
      <c r="E271" s="30" t="s">
        <v>313</v>
      </c>
      <c r="F271" s="97">
        <v>4.8</v>
      </c>
      <c r="G271" s="134">
        <v>3.6</v>
      </c>
    </row>
    <row r="272" spans="1:7" ht="34.5" customHeight="1" thickTop="1" thickBot="1">
      <c r="A272" s="148" t="s">
        <v>220</v>
      </c>
      <c r="B272" s="45" t="s">
        <v>55</v>
      </c>
      <c r="C272" s="45"/>
      <c r="D272" s="45"/>
      <c r="E272" s="45"/>
      <c r="F272" s="111">
        <f>SUM(F273)</f>
        <v>1576</v>
      </c>
      <c r="G272" s="111">
        <f>SUM(G273)</f>
        <v>1574</v>
      </c>
    </row>
    <row r="273" spans="1:7" ht="30.75" thickTop="1">
      <c r="A273" s="150" t="s">
        <v>56</v>
      </c>
      <c r="B273" s="46" t="s">
        <v>55</v>
      </c>
      <c r="C273" s="46" t="s">
        <v>13</v>
      </c>
      <c r="D273" s="47"/>
      <c r="E273" s="47"/>
      <c r="F273" s="151">
        <f t="shared" ref="F273:G277" si="32">SUM(F274)</f>
        <v>1576</v>
      </c>
      <c r="G273" s="151">
        <f t="shared" si="32"/>
        <v>1574</v>
      </c>
    </row>
    <row r="274" spans="1:7" ht="75">
      <c r="A274" s="107" t="s">
        <v>283</v>
      </c>
      <c r="B274" s="31" t="s">
        <v>55</v>
      </c>
      <c r="C274" s="31" t="s">
        <v>13</v>
      </c>
      <c r="D274" s="15" t="s">
        <v>93</v>
      </c>
      <c r="E274" s="31"/>
      <c r="F274" s="114">
        <f t="shared" si="32"/>
        <v>1576</v>
      </c>
      <c r="G274" s="114">
        <f t="shared" si="32"/>
        <v>1574</v>
      </c>
    </row>
    <row r="275" spans="1:7" ht="45">
      <c r="A275" s="96" t="s">
        <v>107</v>
      </c>
      <c r="B275" s="31" t="s">
        <v>55</v>
      </c>
      <c r="C275" s="31" t="s">
        <v>13</v>
      </c>
      <c r="D275" s="66" t="s">
        <v>110</v>
      </c>
      <c r="E275" s="31"/>
      <c r="F275" s="114">
        <f t="shared" si="32"/>
        <v>1576</v>
      </c>
      <c r="G275" s="114">
        <f t="shared" si="32"/>
        <v>1574</v>
      </c>
    </row>
    <row r="276" spans="1:7" ht="30">
      <c r="A276" s="96" t="s">
        <v>108</v>
      </c>
      <c r="B276" s="31" t="s">
        <v>55</v>
      </c>
      <c r="C276" s="31" t="s">
        <v>13</v>
      </c>
      <c r="D276" s="66" t="s">
        <v>109</v>
      </c>
      <c r="E276" s="31"/>
      <c r="F276" s="114">
        <f t="shared" si="32"/>
        <v>1576</v>
      </c>
      <c r="G276" s="114">
        <f t="shared" si="32"/>
        <v>1574</v>
      </c>
    </row>
    <row r="277" spans="1:7" ht="30">
      <c r="A277" s="116" t="s">
        <v>245</v>
      </c>
      <c r="B277" s="31" t="s">
        <v>55</v>
      </c>
      <c r="C277" s="31" t="s">
        <v>13</v>
      </c>
      <c r="D277" s="31" t="s">
        <v>200</v>
      </c>
      <c r="E277" s="31"/>
      <c r="F277" s="114">
        <f t="shared" si="32"/>
        <v>1576</v>
      </c>
      <c r="G277" s="114">
        <f t="shared" si="32"/>
        <v>1574</v>
      </c>
    </row>
    <row r="278" spans="1:7" ht="15">
      <c r="A278" s="94" t="s">
        <v>26</v>
      </c>
      <c r="B278" s="32" t="s">
        <v>55</v>
      </c>
      <c r="C278" s="32" t="s">
        <v>13</v>
      </c>
      <c r="D278" s="32" t="s">
        <v>200</v>
      </c>
      <c r="E278" s="32" t="s">
        <v>79</v>
      </c>
      <c r="F278" s="113">
        <v>1576</v>
      </c>
      <c r="G278" s="113">
        <v>1574</v>
      </c>
    </row>
    <row r="279" spans="1:7" ht="16.5" thickBot="1">
      <c r="A279" s="187" t="s">
        <v>244</v>
      </c>
      <c r="B279" s="189"/>
      <c r="C279" s="189"/>
      <c r="D279" s="188"/>
      <c r="E279" s="188"/>
      <c r="F279" s="190">
        <v>1883.4</v>
      </c>
      <c r="G279" s="190">
        <v>3694.4</v>
      </c>
    </row>
    <row r="280" spans="1:7" ht="20.25" thickTop="1" thickBot="1">
      <c r="A280" s="152" t="s">
        <v>69</v>
      </c>
      <c r="B280" s="48">
        <v>96</v>
      </c>
      <c r="C280" s="48"/>
      <c r="D280" s="48"/>
      <c r="E280" s="48"/>
      <c r="F280" s="153">
        <f>SUM(F12,F81,F88,F100,F127,F160,F221,F233,F254,F272,F279,F265)</f>
        <v>142296.99999999997</v>
      </c>
      <c r="G280" s="153">
        <f>SUM(G12,G81,G88,G100,G127,G160,G221,G233,G254,G272,G279,G265)</f>
        <v>140821.70000000001</v>
      </c>
    </row>
    <row r="281" spans="1:7" ht="19.5" thickTop="1">
      <c r="B281" s="57"/>
      <c r="C281" s="50"/>
    </row>
    <row r="282" spans="1:7" ht="18.75">
      <c r="B282" s="57"/>
      <c r="C282" s="50"/>
    </row>
  </sheetData>
  <mergeCells count="10">
    <mergeCell ref="A6:G6"/>
    <mergeCell ref="A2:G2"/>
    <mergeCell ref="A1:G1"/>
    <mergeCell ref="F10:G10"/>
    <mergeCell ref="A10:A11"/>
    <mergeCell ref="B10:E10"/>
    <mergeCell ref="A8:G8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8"/>
  <sheetViews>
    <sheetView tabSelected="1" zoomScaleNormal="100" workbookViewId="0">
      <selection activeCell="A9" sqref="A9:E9"/>
    </sheetView>
  </sheetViews>
  <sheetFormatPr defaultRowHeight="12.75"/>
  <cols>
    <col min="1" max="1" width="61.7109375" customWidth="1"/>
    <col min="2" max="2" width="15.7109375" style="74" customWidth="1"/>
    <col min="4" max="5" width="11.85546875" customWidth="1"/>
  </cols>
  <sheetData>
    <row r="1" spans="1:7" ht="15.75">
      <c r="A1" s="202" t="s">
        <v>329</v>
      </c>
      <c r="B1" s="202"/>
      <c r="C1" s="202"/>
      <c r="D1" s="202"/>
      <c r="E1" s="202"/>
      <c r="F1" s="1"/>
      <c r="G1" s="1"/>
    </row>
    <row r="2" spans="1:7" ht="15.75">
      <c r="A2" s="202" t="s">
        <v>0</v>
      </c>
      <c r="B2" s="202"/>
      <c r="C2" s="202"/>
      <c r="D2" s="202"/>
      <c r="E2" s="202"/>
      <c r="F2" s="1"/>
      <c r="G2" s="1"/>
    </row>
    <row r="3" spans="1:7" ht="15.75">
      <c r="A3" s="202" t="s">
        <v>1</v>
      </c>
      <c r="B3" s="202"/>
      <c r="C3" s="202"/>
      <c r="D3" s="202"/>
      <c r="E3" s="202"/>
      <c r="F3" s="1"/>
      <c r="G3" s="1"/>
    </row>
    <row r="4" spans="1:7" ht="15.75">
      <c r="A4" s="202" t="s">
        <v>317</v>
      </c>
      <c r="B4" s="202"/>
      <c r="C4" s="202"/>
      <c r="D4" s="202"/>
      <c r="E4" s="202"/>
      <c r="F4" s="1"/>
      <c r="G4" s="1"/>
    </row>
    <row r="5" spans="1:7" ht="15.75">
      <c r="A5" s="202" t="s">
        <v>318</v>
      </c>
      <c r="B5" s="202"/>
      <c r="C5" s="202"/>
      <c r="D5" s="202"/>
      <c r="E5" s="202"/>
      <c r="F5" s="1"/>
      <c r="G5" s="1"/>
    </row>
    <row r="6" spans="1:7" ht="15.75">
      <c r="A6" s="202" t="s">
        <v>240</v>
      </c>
      <c r="B6" s="202"/>
      <c r="C6" s="202"/>
      <c r="D6" s="202"/>
      <c r="E6" s="202"/>
      <c r="F6" s="1"/>
      <c r="G6" s="1"/>
    </row>
    <row r="7" spans="1:7" ht="15.75">
      <c r="A7" s="198"/>
      <c r="B7" s="198"/>
      <c r="C7" s="198"/>
      <c r="D7" s="198"/>
      <c r="E7" s="198"/>
      <c r="F7" s="1"/>
      <c r="G7" s="1"/>
    </row>
    <row r="8" spans="1:7" ht="15.75">
      <c r="A8" s="160"/>
      <c r="B8" s="177"/>
      <c r="C8" s="160"/>
      <c r="D8" s="160"/>
      <c r="E8" s="1"/>
      <c r="F8" s="1"/>
    </row>
    <row r="9" spans="1:7" ht="102.75" customHeight="1">
      <c r="A9" s="206" t="s">
        <v>319</v>
      </c>
      <c r="B9" s="206"/>
      <c r="C9" s="206"/>
      <c r="D9" s="206"/>
      <c r="E9" s="206"/>
    </row>
    <row r="10" spans="1:7" ht="16.5" thickBot="1">
      <c r="A10" s="154"/>
      <c r="B10" s="182"/>
      <c r="C10" s="154"/>
      <c r="D10" s="220" t="s">
        <v>60</v>
      </c>
      <c r="E10" s="220"/>
    </row>
    <row r="11" spans="1:7" ht="19.5" thickBot="1">
      <c r="A11" s="214" t="s">
        <v>209</v>
      </c>
      <c r="B11" s="214" t="s">
        <v>201</v>
      </c>
      <c r="C11" s="216" t="s">
        <v>207</v>
      </c>
      <c r="D11" s="218" t="s">
        <v>208</v>
      </c>
      <c r="E11" s="219"/>
    </row>
    <row r="12" spans="1:7" ht="19.5" thickBot="1">
      <c r="A12" s="215"/>
      <c r="B12" s="215"/>
      <c r="C12" s="217"/>
      <c r="D12" s="197" t="s">
        <v>252</v>
      </c>
      <c r="E12" s="197" t="s">
        <v>320</v>
      </c>
    </row>
    <row r="13" spans="1:7" ht="63">
      <c r="A13" s="85" t="s">
        <v>306</v>
      </c>
      <c r="B13" s="75" t="s">
        <v>120</v>
      </c>
      <c r="C13" s="88"/>
      <c r="D13" s="89">
        <f>SUM(D14,D45)</f>
        <v>73207.899999999994</v>
      </c>
      <c r="E13" s="89">
        <f>SUM(E14,E45)</f>
        <v>71207.3</v>
      </c>
    </row>
    <row r="14" spans="1:7" ht="30">
      <c r="A14" s="68" t="s">
        <v>146</v>
      </c>
      <c r="B14" s="76" t="s">
        <v>149</v>
      </c>
      <c r="C14" s="82"/>
      <c r="D14" s="84">
        <f>SUM(D15,D24,D37,D42)</f>
        <v>72893.7</v>
      </c>
      <c r="E14" s="84">
        <f>SUM(E15,E24,E37,E42)</f>
        <v>70893.100000000006</v>
      </c>
    </row>
    <row r="15" spans="1:7" ht="15">
      <c r="A15" s="69" t="s">
        <v>147</v>
      </c>
      <c r="B15" s="77" t="s">
        <v>150</v>
      </c>
      <c r="C15" s="82"/>
      <c r="D15" s="84">
        <f>SUM(D16,D18,D20,D22)</f>
        <v>21857.5</v>
      </c>
      <c r="E15" s="84">
        <f>SUM(E16,E18,E20,E22)</f>
        <v>21501.3</v>
      </c>
    </row>
    <row r="16" spans="1:7" ht="30">
      <c r="A16" s="70" t="s">
        <v>148</v>
      </c>
      <c r="B16" s="78" t="s">
        <v>151</v>
      </c>
      <c r="C16" s="82"/>
      <c r="D16" s="84">
        <f>SUM(D17)</f>
        <v>7849.5</v>
      </c>
      <c r="E16" s="84">
        <f>SUM(E17)</f>
        <v>7493.3</v>
      </c>
    </row>
    <row r="17" spans="1:5" ht="30">
      <c r="A17" s="94" t="s">
        <v>81</v>
      </c>
      <c r="B17" s="77" t="s">
        <v>151</v>
      </c>
      <c r="C17" s="83">
        <v>600</v>
      </c>
      <c r="D17" s="84">
        <v>7849.5</v>
      </c>
      <c r="E17" s="84">
        <v>7493.3</v>
      </c>
    </row>
    <row r="18" spans="1:5" ht="90">
      <c r="A18" s="70" t="s">
        <v>152</v>
      </c>
      <c r="B18" s="78" t="s">
        <v>153</v>
      </c>
      <c r="C18" s="82"/>
      <c r="D18" s="84">
        <f>SUM(D19)</f>
        <v>22</v>
      </c>
      <c r="E18" s="84">
        <f>SUM(E19)</f>
        <v>22</v>
      </c>
    </row>
    <row r="19" spans="1:5" ht="30">
      <c r="A19" s="94" t="s">
        <v>81</v>
      </c>
      <c r="B19" s="77" t="s">
        <v>153</v>
      </c>
      <c r="C19" s="83">
        <v>600</v>
      </c>
      <c r="D19" s="84">
        <v>22</v>
      </c>
      <c r="E19" s="84">
        <v>22</v>
      </c>
    </row>
    <row r="20" spans="1:5" ht="105">
      <c r="A20" s="116" t="s">
        <v>224</v>
      </c>
      <c r="B20" s="78" t="s">
        <v>154</v>
      </c>
      <c r="C20" s="82"/>
      <c r="D20" s="84">
        <f>SUM(D21)</f>
        <v>13836</v>
      </c>
      <c r="E20" s="84">
        <f>SUM(E21)</f>
        <v>13836</v>
      </c>
    </row>
    <row r="21" spans="1:5" ht="30">
      <c r="A21" s="94" t="s">
        <v>81</v>
      </c>
      <c r="B21" s="77" t="s">
        <v>154</v>
      </c>
      <c r="C21" s="83">
        <v>600</v>
      </c>
      <c r="D21" s="84">
        <v>13836</v>
      </c>
      <c r="E21" s="84">
        <v>13836</v>
      </c>
    </row>
    <row r="22" spans="1:5" ht="30">
      <c r="A22" s="70" t="s">
        <v>155</v>
      </c>
      <c r="B22" s="78" t="s">
        <v>156</v>
      </c>
      <c r="C22" s="82"/>
      <c r="D22" s="84">
        <f>SUM(D23)</f>
        <v>150</v>
      </c>
      <c r="E22" s="84">
        <f>SUM(E23)</f>
        <v>150</v>
      </c>
    </row>
    <row r="23" spans="1:5" ht="30">
      <c r="A23" s="94" t="s">
        <v>81</v>
      </c>
      <c r="B23" s="77" t="s">
        <v>156</v>
      </c>
      <c r="C23" s="83">
        <v>600</v>
      </c>
      <c r="D23" s="84">
        <v>150</v>
      </c>
      <c r="E23" s="84">
        <v>150</v>
      </c>
    </row>
    <row r="24" spans="1:5" ht="15">
      <c r="A24" s="69" t="s">
        <v>157</v>
      </c>
      <c r="B24" s="77" t="s">
        <v>158</v>
      </c>
      <c r="C24" s="82"/>
      <c r="D24" s="84">
        <f>SUM(D25,D29,D31,D33,D35,D27)</f>
        <v>35842.400000000001</v>
      </c>
      <c r="E24" s="84">
        <f>SUM(E25,E29,E31,E33,E35,E27)</f>
        <v>35378.5</v>
      </c>
    </row>
    <row r="25" spans="1:5" ht="30">
      <c r="A25" s="70" t="s">
        <v>148</v>
      </c>
      <c r="B25" s="78" t="s">
        <v>159</v>
      </c>
      <c r="C25" s="82"/>
      <c r="D25" s="84">
        <f>SUM(D26)</f>
        <v>9052.4</v>
      </c>
      <c r="E25" s="84">
        <f>SUM(E26)</f>
        <v>8595.7000000000007</v>
      </c>
    </row>
    <row r="26" spans="1:5" ht="30">
      <c r="A26" s="94" t="s">
        <v>81</v>
      </c>
      <c r="B26" s="77" t="s">
        <v>159</v>
      </c>
      <c r="C26" s="83">
        <v>600</v>
      </c>
      <c r="D26" s="84">
        <v>9052.4</v>
      </c>
      <c r="E26" s="84">
        <v>8595.7000000000007</v>
      </c>
    </row>
    <row r="27" spans="1:5" ht="30">
      <c r="A27" s="100" t="s">
        <v>298</v>
      </c>
      <c r="B27" s="15" t="s">
        <v>299</v>
      </c>
      <c r="C27" s="15"/>
      <c r="D27" s="156">
        <f>SUM(D28)</f>
        <v>281</v>
      </c>
      <c r="E27" s="156">
        <f>SUM(E28)</f>
        <v>273.8</v>
      </c>
    </row>
    <row r="28" spans="1:5" ht="30">
      <c r="A28" s="94" t="s">
        <v>111</v>
      </c>
      <c r="B28" s="13" t="s">
        <v>299</v>
      </c>
      <c r="C28" s="13" t="s">
        <v>74</v>
      </c>
      <c r="D28" s="156">
        <v>281</v>
      </c>
      <c r="E28" s="168">
        <v>273.8</v>
      </c>
    </row>
    <row r="29" spans="1:5" ht="30">
      <c r="A29" s="71" t="s">
        <v>282</v>
      </c>
      <c r="B29" s="78" t="s">
        <v>160</v>
      </c>
      <c r="C29" s="82"/>
      <c r="D29" s="84">
        <f>SUM(D30)</f>
        <v>950</v>
      </c>
      <c r="E29" s="84">
        <f>SUM(E30)</f>
        <v>950</v>
      </c>
    </row>
    <row r="30" spans="1:5" ht="30">
      <c r="A30" s="94" t="s">
        <v>81</v>
      </c>
      <c r="B30" s="77" t="s">
        <v>160</v>
      </c>
      <c r="C30" s="83">
        <v>600</v>
      </c>
      <c r="D30" s="84">
        <v>950</v>
      </c>
      <c r="E30" s="84">
        <v>950</v>
      </c>
    </row>
    <row r="31" spans="1:5" ht="105">
      <c r="A31" s="116" t="s">
        <v>224</v>
      </c>
      <c r="B31" s="78" t="s">
        <v>161</v>
      </c>
      <c r="C31" s="82"/>
      <c r="D31" s="84">
        <f>SUM(D32)</f>
        <v>25061</v>
      </c>
      <c r="E31" s="84">
        <f>SUM(E32)</f>
        <v>25061</v>
      </c>
    </row>
    <row r="32" spans="1:5" ht="30">
      <c r="A32" s="94" t="s">
        <v>81</v>
      </c>
      <c r="B32" s="77" t="s">
        <v>161</v>
      </c>
      <c r="C32" s="83">
        <v>600</v>
      </c>
      <c r="D32" s="84">
        <v>25061</v>
      </c>
      <c r="E32" s="84">
        <v>25061</v>
      </c>
    </row>
    <row r="33" spans="1:5" ht="45">
      <c r="A33" s="70" t="s">
        <v>162</v>
      </c>
      <c r="B33" s="78" t="s">
        <v>163</v>
      </c>
      <c r="C33" s="82"/>
      <c r="D33" s="84">
        <f>SUM(D34)</f>
        <v>451</v>
      </c>
      <c r="E33" s="84">
        <f>SUM(E34)</f>
        <v>451</v>
      </c>
    </row>
    <row r="34" spans="1:5" ht="30">
      <c r="A34" s="94" t="s">
        <v>81</v>
      </c>
      <c r="B34" s="77" t="s">
        <v>163</v>
      </c>
      <c r="C34" s="83">
        <v>600</v>
      </c>
      <c r="D34" s="84">
        <v>451</v>
      </c>
      <c r="E34" s="84">
        <v>451</v>
      </c>
    </row>
    <row r="35" spans="1:5" ht="45">
      <c r="A35" s="116" t="s">
        <v>242</v>
      </c>
      <c r="B35" s="15" t="s">
        <v>243</v>
      </c>
      <c r="C35" s="15"/>
      <c r="D35" s="156">
        <f>SUM(D36)</f>
        <v>47</v>
      </c>
      <c r="E35" s="156">
        <f>SUM(E36)</f>
        <v>47</v>
      </c>
    </row>
    <row r="36" spans="1:5" ht="30">
      <c r="A36" s="94" t="s">
        <v>81</v>
      </c>
      <c r="B36" s="13" t="s">
        <v>243</v>
      </c>
      <c r="C36" s="13" t="s">
        <v>78</v>
      </c>
      <c r="D36" s="156">
        <v>47</v>
      </c>
      <c r="E36" s="156">
        <v>47</v>
      </c>
    </row>
    <row r="37" spans="1:5" ht="15">
      <c r="A37" s="69" t="s">
        <v>164</v>
      </c>
      <c r="B37" s="77" t="s">
        <v>165</v>
      </c>
      <c r="C37" s="82"/>
      <c r="D37" s="84">
        <f>SUM(D38,D40)</f>
        <v>13678.8</v>
      </c>
      <c r="E37" s="84">
        <f>SUM(E38,E40)</f>
        <v>13003.3</v>
      </c>
    </row>
    <row r="38" spans="1:5" ht="30">
      <c r="A38" s="70" t="s">
        <v>148</v>
      </c>
      <c r="B38" s="78" t="s">
        <v>166</v>
      </c>
      <c r="C38" s="82"/>
      <c r="D38" s="84">
        <f>SUM(D39)</f>
        <v>12796.8</v>
      </c>
      <c r="E38" s="84">
        <f>SUM(E39)</f>
        <v>12121.3</v>
      </c>
    </row>
    <row r="39" spans="1:5" ht="30">
      <c r="A39" s="94" t="s">
        <v>81</v>
      </c>
      <c r="B39" s="77" t="s">
        <v>166</v>
      </c>
      <c r="C39" s="83">
        <v>600</v>
      </c>
      <c r="D39" s="84">
        <v>12796.8</v>
      </c>
      <c r="E39" s="84">
        <v>12121.3</v>
      </c>
    </row>
    <row r="40" spans="1:5" ht="105">
      <c r="A40" s="116" t="s">
        <v>224</v>
      </c>
      <c r="B40" s="78" t="s">
        <v>223</v>
      </c>
      <c r="C40" s="82"/>
      <c r="D40" s="156">
        <f>SUM(D41)</f>
        <v>882</v>
      </c>
      <c r="E40" s="156">
        <f>SUM(E41)</f>
        <v>882</v>
      </c>
    </row>
    <row r="41" spans="1:5" ht="30">
      <c r="A41" s="94" t="s">
        <v>81</v>
      </c>
      <c r="B41" s="77" t="s">
        <v>223</v>
      </c>
      <c r="C41" s="83">
        <v>600</v>
      </c>
      <c r="D41" s="156">
        <v>882</v>
      </c>
      <c r="E41" s="156">
        <v>882</v>
      </c>
    </row>
    <row r="42" spans="1:5" ht="15">
      <c r="A42" s="100" t="s">
        <v>276</v>
      </c>
      <c r="B42" s="15" t="s">
        <v>277</v>
      </c>
      <c r="C42" s="13"/>
      <c r="D42" s="156">
        <f>SUM(D43)</f>
        <v>1515</v>
      </c>
      <c r="E42" s="156">
        <f>SUM(E43)</f>
        <v>1010</v>
      </c>
    </row>
    <row r="43" spans="1:5" ht="45">
      <c r="A43" s="100" t="s">
        <v>278</v>
      </c>
      <c r="B43" s="15" t="s">
        <v>279</v>
      </c>
      <c r="C43" s="15"/>
      <c r="D43" s="156">
        <f>SUM(D44)</f>
        <v>1515</v>
      </c>
      <c r="E43" s="156">
        <f>SUM(E44)</f>
        <v>1010</v>
      </c>
    </row>
    <row r="44" spans="1:5" ht="30">
      <c r="A44" s="94" t="s">
        <v>81</v>
      </c>
      <c r="B44" s="13" t="s">
        <v>279</v>
      </c>
      <c r="C44" s="13" t="s">
        <v>78</v>
      </c>
      <c r="D44" s="156">
        <v>1515</v>
      </c>
      <c r="E44" s="156">
        <v>1010</v>
      </c>
    </row>
    <row r="45" spans="1:5" ht="30">
      <c r="A45" s="68" t="s">
        <v>174</v>
      </c>
      <c r="B45" s="76" t="s">
        <v>121</v>
      </c>
      <c r="C45" s="82"/>
      <c r="D45" s="84">
        <f>SUM(D46)</f>
        <v>314.2</v>
      </c>
      <c r="E45" s="84">
        <f>SUM(E46)</f>
        <v>314.2</v>
      </c>
    </row>
    <row r="46" spans="1:5" ht="15">
      <c r="A46" s="69" t="s">
        <v>119</v>
      </c>
      <c r="B46" s="77" t="s">
        <v>122</v>
      </c>
      <c r="C46" s="82"/>
      <c r="D46" s="84">
        <f>SUM(D47,)</f>
        <v>314.2</v>
      </c>
      <c r="E46" s="84">
        <f>SUM(E47,)</f>
        <v>314.2</v>
      </c>
    </row>
    <row r="47" spans="1:5" ht="30">
      <c r="A47" s="70" t="s">
        <v>175</v>
      </c>
      <c r="B47" s="78" t="s">
        <v>176</v>
      </c>
      <c r="C47" s="82"/>
      <c r="D47" s="84">
        <f>SUM(D48)</f>
        <v>314.2</v>
      </c>
      <c r="E47" s="84">
        <f>SUM(E48)</f>
        <v>314.2</v>
      </c>
    </row>
    <row r="48" spans="1:5" ht="30">
      <c r="A48" s="94" t="s">
        <v>81</v>
      </c>
      <c r="B48" s="77" t="s">
        <v>176</v>
      </c>
      <c r="C48" s="83">
        <v>600</v>
      </c>
      <c r="D48" s="84">
        <v>314.2</v>
      </c>
      <c r="E48" s="84">
        <v>314.2</v>
      </c>
    </row>
    <row r="49" spans="1:5" ht="47.25">
      <c r="A49" s="80" t="s">
        <v>321</v>
      </c>
      <c r="B49" s="79" t="s">
        <v>142</v>
      </c>
      <c r="C49" s="86"/>
      <c r="D49" s="87">
        <f>SUM(D50)</f>
        <v>15202.8</v>
      </c>
      <c r="E49" s="87">
        <f>SUM(E50)</f>
        <v>14741.8</v>
      </c>
    </row>
    <row r="50" spans="1:5" ht="45">
      <c r="A50" s="68" t="s">
        <v>140</v>
      </c>
      <c r="B50" s="76" t="s">
        <v>143</v>
      </c>
      <c r="C50" s="82"/>
      <c r="D50" s="84">
        <f>SUM(D51,D54)</f>
        <v>15202.8</v>
      </c>
      <c r="E50" s="84">
        <f>SUM(E51,E54)</f>
        <v>14741.8</v>
      </c>
    </row>
    <row r="51" spans="1:5" ht="30">
      <c r="A51" s="69" t="s">
        <v>177</v>
      </c>
      <c r="B51" s="77" t="s">
        <v>178</v>
      </c>
      <c r="C51" s="82"/>
      <c r="D51" s="84">
        <f>SUM(D52)</f>
        <v>11922.8</v>
      </c>
      <c r="E51" s="84">
        <f>SUM(E52)</f>
        <v>11441.8</v>
      </c>
    </row>
    <row r="52" spans="1:5" ht="30">
      <c r="A52" s="70" t="s">
        <v>180</v>
      </c>
      <c r="B52" s="78" t="s">
        <v>179</v>
      </c>
      <c r="C52" s="82"/>
      <c r="D52" s="84">
        <f>SUM(D53)</f>
        <v>11922.8</v>
      </c>
      <c r="E52" s="84">
        <f>SUM(E53)</f>
        <v>11441.8</v>
      </c>
    </row>
    <row r="53" spans="1:5" ht="30">
      <c r="A53" s="94" t="s">
        <v>81</v>
      </c>
      <c r="B53" s="77" t="s">
        <v>179</v>
      </c>
      <c r="C53" s="83">
        <v>600</v>
      </c>
      <c r="D53" s="97">
        <v>11922.8</v>
      </c>
      <c r="E53" s="97">
        <v>11441.8</v>
      </c>
    </row>
    <row r="54" spans="1:5" ht="30">
      <c r="A54" s="69" t="s">
        <v>141</v>
      </c>
      <c r="B54" s="77" t="s">
        <v>144</v>
      </c>
      <c r="C54" s="82"/>
      <c r="D54" s="84">
        <f>SUM(D55,D57)</f>
        <v>3280</v>
      </c>
      <c r="E54" s="84">
        <f>SUM(E55,E57)</f>
        <v>3300</v>
      </c>
    </row>
    <row r="55" spans="1:5" ht="75">
      <c r="A55" s="70" t="s">
        <v>249</v>
      </c>
      <c r="B55" s="78" t="s">
        <v>145</v>
      </c>
      <c r="C55" s="82"/>
      <c r="D55" s="84">
        <f>SUM(D56)</f>
        <v>250</v>
      </c>
      <c r="E55" s="84">
        <f>SUM(E56)</f>
        <v>300</v>
      </c>
    </row>
    <row r="56" spans="1:5" ht="15">
      <c r="A56" s="94" t="s">
        <v>26</v>
      </c>
      <c r="B56" s="77" t="s">
        <v>145</v>
      </c>
      <c r="C56" s="83">
        <v>500</v>
      </c>
      <c r="D56" s="84">
        <v>250</v>
      </c>
      <c r="E56" s="84">
        <v>300</v>
      </c>
    </row>
    <row r="57" spans="1:5" ht="75">
      <c r="A57" s="100" t="s">
        <v>248</v>
      </c>
      <c r="B57" s="15" t="s">
        <v>280</v>
      </c>
      <c r="C57" s="13"/>
      <c r="D57" s="155">
        <f>SUM(D58)</f>
        <v>3030</v>
      </c>
      <c r="E57" s="155">
        <f>SUM(E58)</f>
        <v>3000</v>
      </c>
    </row>
    <row r="58" spans="1:5" ht="15">
      <c r="A58" s="94" t="s">
        <v>26</v>
      </c>
      <c r="B58" s="13" t="s">
        <v>280</v>
      </c>
      <c r="C58" s="13" t="s">
        <v>79</v>
      </c>
      <c r="D58" s="155">
        <v>3030</v>
      </c>
      <c r="E58" s="155">
        <v>3000</v>
      </c>
    </row>
    <row r="59" spans="1:5" ht="78.75">
      <c r="A59" s="98" t="s">
        <v>284</v>
      </c>
      <c r="B59" s="52" t="s">
        <v>253</v>
      </c>
      <c r="C59" s="11"/>
      <c r="D59" s="131">
        <f>SUM(D60,D64)</f>
        <v>598</v>
      </c>
      <c r="E59" s="131">
        <f>SUM(E60,E64)</f>
        <v>590</v>
      </c>
    </row>
    <row r="60" spans="1:5" ht="30">
      <c r="A60" s="115" t="s">
        <v>254</v>
      </c>
      <c r="B60" s="173" t="s">
        <v>255</v>
      </c>
      <c r="C60" s="10"/>
      <c r="D60" s="155">
        <f t="shared" ref="D60:E62" si="0">SUM(D61)</f>
        <v>400</v>
      </c>
      <c r="E60" s="155">
        <f t="shared" si="0"/>
        <v>400</v>
      </c>
    </row>
    <row r="61" spans="1:5" ht="30">
      <c r="A61" s="100" t="s">
        <v>256</v>
      </c>
      <c r="B61" s="61" t="s">
        <v>257</v>
      </c>
      <c r="C61" s="10"/>
      <c r="D61" s="155">
        <f t="shared" si="0"/>
        <v>400</v>
      </c>
      <c r="E61" s="155">
        <f t="shared" si="0"/>
        <v>400</v>
      </c>
    </row>
    <row r="62" spans="1:5" ht="75">
      <c r="A62" s="100" t="s">
        <v>294</v>
      </c>
      <c r="B62" s="15" t="s">
        <v>295</v>
      </c>
      <c r="C62" s="10"/>
      <c r="D62" s="155">
        <f t="shared" si="0"/>
        <v>400</v>
      </c>
      <c r="E62" s="155">
        <f t="shared" si="0"/>
        <v>400</v>
      </c>
    </row>
    <row r="63" spans="1:5" ht="30">
      <c r="A63" s="94" t="s">
        <v>111</v>
      </c>
      <c r="B63" s="13" t="s">
        <v>295</v>
      </c>
      <c r="C63" s="11" t="s">
        <v>74</v>
      </c>
      <c r="D63" s="196">
        <v>400</v>
      </c>
      <c r="E63" s="156">
        <v>400</v>
      </c>
    </row>
    <row r="64" spans="1:5" ht="30">
      <c r="A64" s="125" t="s">
        <v>265</v>
      </c>
      <c r="B64" s="18" t="s">
        <v>266</v>
      </c>
      <c r="C64" s="13"/>
      <c r="D64" s="155">
        <f t="shared" ref="D64:E66" si="1">SUM(D65)</f>
        <v>198</v>
      </c>
      <c r="E64" s="155">
        <f t="shared" si="1"/>
        <v>190</v>
      </c>
    </row>
    <row r="65" spans="1:5" ht="30">
      <c r="A65" s="120" t="s">
        <v>267</v>
      </c>
      <c r="B65" s="15" t="s">
        <v>268</v>
      </c>
      <c r="C65" s="13"/>
      <c r="D65" s="155">
        <f t="shared" si="1"/>
        <v>198</v>
      </c>
      <c r="E65" s="155">
        <f t="shared" si="1"/>
        <v>190</v>
      </c>
    </row>
    <row r="66" spans="1:5" ht="30">
      <c r="A66" s="100" t="s">
        <v>269</v>
      </c>
      <c r="B66" s="15" t="s">
        <v>270</v>
      </c>
      <c r="C66" s="13"/>
      <c r="D66" s="155">
        <f t="shared" si="1"/>
        <v>198</v>
      </c>
      <c r="E66" s="155">
        <f t="shared" si="1"/>
        <v>190</v>
      </c>
    </row>
    <row r="67" spans="1:5" ht="15">
      <c r="A67" s="94" t="s">
        <v>26</v>
      </c>
      <c r="B67" s="13" t="s">
        <v>270</v>
      </c>
      <c r="C67" s="13" t="s">
        <v>79</v>
      </c>
      <c r="D67" s="155">
        <v>198</v>
      </c>
      <c r="E67" s="155">
        <v>190</v>
      </c>
    </row>
    <row r="68" spans="1:5" ht="47.25">
      <c r="A68" s="184" t="s">
        <v>322</v>
      </c>
      <c r="B68" s="158" t="s">
        <v>234</v>
      </c>
      <c r="C68" s="18"/>
      <c r="D68" s="106">
        <f>SUM(D69,D73)</f>
        <v>59</v>
      </c>
      <c r="E68" s="106">
        <f>SUM(E69,E73)</f>
        <v>55</v>
      </c>
    </row>
    <row r="69" spans="1:5" ht="30">
      <c r="A69" s="95" t="s">
        <v>258</v>
      </c>
      <c r="B69" s="18" t="s">
        <v>259</v>
      </c>
      <c r="C69" s="18"/>
      <c r="D69" s="155">
        <f t="shared" ref="D69:E71" si="2">SUM(D70)</f>
        <v>4</v>
      </c>
      <c r="E69" s="155">
        <f t="shared" si="2"/>
        <v>3</v>
      </c>
    </row>
    <row r="70" spans="1:5" ht="30">
      <c r="A70" s="96" t="s">
        <v>260</v>
      </c>
      <c r="B70" s="15" t="s">
        <v>261</v>
      </c>
      <c r="C70" s="18"/>
      <c r="D70" s="155">
        <f t="shared" si="2"/>
        <v>4</v>
      </c>
      <c r="E70" s="155">
        <f t="shared" si="2"/>
        <v>3</v>
      </c>
    </row>
    <row r="71" spans="1:5" ht="30">
      <c r="A71" s="100" t="s">
        <v>262</v>
      </c>
      <c r="B71" s="15" t="s">
        <v>263</v>
      </c>
      <c r="C71" s="18"/>
      <c r="D71" s="155">
        <f t="shared" si="2"/>
        <v>4</v>
      </c>
      <c r="E71" s="155">
        <f t="shared" si="2"/>
        <v>3</v>
      </c>
    </row>
    <row r="72" spans="1:5" ht="30">
      <c r="A72" s="94" t="s">
        <v>111</v>
      </c>
      <c r="B72" s="13" t="s">
        <v>263</v>
      </c>
      <c r="C72" s="13" t="s">
        <v>74</v>
      </c>
      <c r="D72" s="155">
        <v>4</v>
      </c>
      <c r="E72" s="155">
        <v>3</v>
      </c>
    </row>
    <row r="73" spans="1:5" ht="30">
      <c r="A73" s="115" t="s">
        <v>235</v>
      </c>
      <c r="B73" s="18" t="s">
        <v>236</v>
      </c>
      <c r="C73" s="9"/>
      <c r="D73" s="185">
        <f t="shared" ref="D73:E75" si="3">SUM(D74)</f>
        <v>55</v>
      </c>
      <c r="E73" s="185">
        <f t="shared" si="3"/>
        <v>52</v>
      </c>
    </row>
    <row r="74" spans="1:5" ht="30">
      <c r="A74" s="100" t="s">
        <v>237</v>
      </c>
      <c r="B74" s="15" t="s">
        <v>238</v>
      </c>
      <c r="C74" s="9"/>
      <c r="D74" s="185">
        <f t="shared" si="3"/>
        <v>55</v>
      </c>
      <c r="E74" s="185">
        <f t="shared" si="3"/>
        <v>52</v>
      </c>
    </row>
    <row r="75" spans="1:5" ht="30">
      <c r="A75" s="100" t="s">
        <v>246</v>
      </c>
      <c r="B75" s="15" t="s">
        <v>239</v>
      </c>
      <c r="C75" s="9"/>
      <c r="D75" s="185">
        <f t="shared" si="3"/>
        <v>55</v>
      </c>
      <c r="E75" s="185">
        <f t="shared" si="3"/>
        <v>52</v>
      </c>
    </row>
    <row r="76" spans="1:5" ht="15">
      <c r="A76" s="94" t="s">
        <v>26</v>
      </c>
      <c r="B76" s="13" t="s">
        <v>239</v>
      </c>
      <c r="C76" s="10" t="s">
        <v>79</v>
      </c>
      <c r="D76" s="185">
        <v>55</v>
      </c>
      <c r="E76" s="185">
        <v>52</v>
      </c>
    </row>
    <row r="77" spans="1:5" ht="78.75">
      <c r="A77" s="200" t="s">
        <v>304</v>
      </c>
      <c r="B77" s="79" t="s">
        <v>134</v>
      </c>
      <c r="C77" s="86"/>
      <c r="D77" s="87">
        <f>SUM(D78)</f>
        <v>1612</v>
      </c>
      <c r="E77" s="87">
        <f>SUM(E78)</f>
        <v>1565.5</v>
      </c>
    </row>
    <row r="78" spans="1:5" ht="45">
      <c r="A78" s="68" t="s">
        <v>132</v>
      </c>
      <c r="B78" s="76" t="s">
        <v>135</v>
      </c>
      <c r="C78" s="82"/>
      <c r="D78" s="84">
        <f>SUM(D79)</f>
        <v>1612</v>
      </c>
      <c r="E78" s="84">
        <f>SUM(E79)</f>
        <v>1565.5</v>
      </c>
    </row>
    <row r="79" spans="1:5" ht="45">
      <c r="A79" s="69" t="s">
        <v>133</v>
      </c>
      <c r="B79" s="77" t="s">
        <v>137</v>
      </c>
      <c r="C79" s="82"/>
      <c r="D79" s="84">
        <f>SUM(D80,D84,D82)</f>
        <v>1612</v>
      </c>
      <c r="E79" s="84">
        <f>SUM(E80,E84,E82)</f>
        <v>1565.5</v>
      </c>
    </row>
    <row r="80" spans="1:5" ht="45">
      <c r="A80" s="70" t="s">
        <v>227</v>
      </c>
      <c r="B80" s="78" t="s">
        <v>138</v>
      </c>
      <c r="C80" s="82"/>
      <c r="D80" s="84">
        <f>SUM(D81)</f>
        <v>161</v>
      </c>
      <c r="E80" s="84">
        <f>SUM(E81)</f>
        <v>147.5</v>
      </c>
    </row>
    <row r="81" spans="1:5" ht="30">
      <c r="A81" s="94" t="s">
        <v>111</v>
      </c>
      <c r="B81" s="77" t="s">
        <v>138</v>
      </c>
      <c r="C81" s="83">
        <v>200</v>
      </c>
      <c r="D81" s="84">
        <v>161</v>
      </c>
      <c r="E81" s="84">
        <v>147.5</v>
      </c>
    </row>
    <row r="82" spans="1:5" ht="45">
      <c r="A82" s="100" t="s">
        <v>314</v>
      </c>
      <c r="B82" s="15" t="s">
        <v>315</v>
      </c>
      <c r="C82" s="13"/>
      <c r="D82" s="155">
        <f>SUM(D83)</f>
        <v>792</v>
      </c>
      <c r="E82" s="155">
        <f>SUM(E83)</f>
        <v>759</v>
      </c>
    </row>
    <row r="83" spans="1:5" ht="15">
      <c r="A83" s="94" t="s">
        <v>26</v>
      </c>
      <c r="B83" s="13" t="s">
        <v>315</v>
      </c>
      <c r="C83" s="13" t="s">
        <v>79</v>
      </c>
      <c r="D83" s="155">
        <v>792</v>
      </c>
      <c r="E83" s="155">
        <v>759</v>
      </c>
    </row>
    <row r="84" spans="1:5" ht="60">
      <c r="A84" s="70" t="s">
        <v>136</v>
      </c>
      <c r="B84" s="78" t="s">
        <v>139</v>
      </c>
      <c r="C84" s="82"/>
      <c r="D84" s="84">
        <f>SUM(D85)</f>
        <v>659</v>
      </c>
      <c r="E84" s="84">
        <f>SUM(E85)</f>
        <v>659</v>
      </c>
    </row>
    <row r="85" spans="1:5" ht="15">
      <c r="A85" s="94" t="s">
        <v>26</v>
      </c>
      <c r="B85" s="77" t="s">
        <v>139</v>
      </c>
      <c r="C85" s="83">
        <v>500</v>
      </c>
      <c r="D85" s="84">
        <v>659</v>
      </c>
      <c r="E85" s="84">
        <v>659</v>
      </c>
    </row>
    <row r="86" spans="1:5" ht="78.75">
      <c r="A86" s="81" t="s">
        <v>305</v>
      </c>
      <c r="B86" s="79" t="s">
        <v>123</v>
      </c>
      <c r="C86" s="86"/>
      <c r="D86" s="87">
        <f>SUM(D87,D98)</f>
        <v>17938</v>
      </c>
      <c r="E86" s="87">
        <f>SUM(E87,E98)</f>
        <v>18521</v>
      </c>
    </row>
    <row r="87" spans="1:5" ht="60">
      <c r="A87" s="68" t="s">
        <v>126</v>
      </c>
      <c r="B87" s="76" t="s">
        <v>124</v>
      </c>
      <c r="C87" s="82"/>
      <c r="D87" s="84">
        <f>SUM(D88,D95)</f>
        <v>16008</v>
      </c>
      <c r="E87" s="84">
        <f>SUM(E88,E95)</f>
        <v>16591</v>
      </c>
    </row>
    <row r="88" spans="1:5" ht="45">
      <c r="A88" s="69" t="s">
        <v>127</v>
      </c>
      <c r="B88" s="77" t="s">
        <v>125</v>
      </c>
      <c r="C88" s="82"/>
      <c r="D88" s="84">
        <f>SUM(D89,D91,D94)</f>
        <v>15958</v>
      </c>
      <c r="E88" s="84">
        <f>SUM(E89,E91,E94)</f>
        <v>16541</v>
      </c>
    </row>
    <row r="89" spans="1:5" ht="45">
      <c r="A89" s="70" t="s">
        <v>128</v>
      </c>
      <c r="B89" s="78" t="s">
        <v>129</v>
      </c>
      <c r="C89" s="82"/>
      <c r="D89" s="84">
        <f>SUM(D90)</f>
        <v>3031.7</v>
      </c>
      <c r="E89" s="84">
        <f>SUM(E90)</f>
        <v>3093.5</v>
      </c>
    </row>
    <row r="90" spans="1:5" ht="30">
      <c r="A90" s="94" t="s">
        <v>111</v>
      </c>
      <c r="B90" s="77" t="s">
        <v>129</v>
      </c>
      <c r="C90" s="83">
        <v>200</v>
      </c>
      <c r="D90" s="84">
        <v>3031.7</v>
      </c>
      <c r="E90" s="84">
        <v>3093.5</v>
      </c>
    </row>
    <row r="91" spans="1:5" ht="60">
      <c r="A91" s="71" t="s">
        <v>130</v>
      </c>
      <c r="B91" s="78" t="s">
        <v>131</v>
      </c>
      <c r="C91" s="82"/>
      <c r="D91" s="84">
        <f>SUM(D92)</f>
        <v>12797</v>
      </c>
      <c r="E91" s="84">
        <f>SUM(E92)</f>
        <v>13313</v>
      </c>
    </row>
    <row r="92" spans="1:5" ht="30">
      <c r="A92" s="94" t="s">
        <v>111</v>
      </c>
      <c r="B92" s="77" t="s">
        <v>131</v>
      </c>
      <c r="C92" s="83">
        <v>200</v>
      </c>
      <c r="D92" s="84">
        <v>12797</v>
      </c>
      <c r="E92" s="84">
        <v>13313</v>
      </c>
    </row>
    <row r="93" spans="1:5" ht="75">
      <c r="A93" s="100" t="s">
        <v>213</v>
      </c>
      <c r="B93" s="15" t="s">
        <v>233</v>
      </c>
      <c r="C93" s="13"/>
      <c r="D93" s="155">
        <f>SUM(D94)</f>
        <v>129.30000000000001</v>
      </c>
      <c r="E93" s="155">
        <f>SUM(E94)</f>
        <v>134.5</v>
      </c>
    </row>
    <row r="94" spans="1:5" ht="30">
      <c r="A94" s="94" t="s">
        <v>111</v>
      </c>
      <c r="B94" s="13" t="s">
        <v>233</v>
      </c>
      <c r="C94" s="13" t="s">
        <v>74</v>
      </c>
      <c r="D94" s="155">
        <v>129.30000000000001</v>
      </c>
      <c r="E94" s="168">
        <v>134.5</v>
      </c>
    </row>
    <row r="95" spans="1:5" ht="30">
      <c r="A95" s="100" t="s">
        <v>289</v>
      </c>
      <c r="B95" s="15" t="s">
        <v>290</v>
      </c>
      <c r="C95" s="13"/>
      <c r="D95" s="155">
        <f>SUM(D96)</f>
        <v>50</v>
      </c>
      <c r="E95" s="168">
        <f>SUM(E96)</f>
        <v>50</v>
      </c>
    </row>
    <row r="96" spans="1:5" ht="30">
      <c r="A96" s="100" t="s">
        <v>291</v>
      </c>
      <c r="B96" s="15" t="s">
        <v>292</v>
      </c>
      <c r="C96" s="13"/>
      <c r="D96" s="155">
        <f>SUM(D97)</f>
        <v>50</v>
      </c>
      <c r="E96" s="168">
        <f>SUM(E97)</f>
        <v>50</v>
      </c>
    </row>
    <row r="97" spans="1:5" ht="30">
      <c r="A97" s="94" t="s">
        <v>111</v>
      </c>
      <c r="B97" s="13" t="s">
        <v>292</v>
      </c>
      <c r="C97" s="13" t="s">
        <v>74</v>
      </c>
      <c r="D97" s="155">
        <v>50</v>
      </c>
      <c r="E97" s="168">
        <v>50</v>
      </c>
    </row>
    <row r="98" spans="1:5" ht="30">
      <c r="A98" s="115" t="s">
        <v>271</v>
      </c>
      <c r="B98" s="18" t="s">
        <v>272</v>
      </c>
      <c r="C98" s="13"/>
      <c r="D98" s="168">
        <f t="shared" ref="D98:E100" si="4">SUM(D99)</f>
        <v>1930</v>
      </c>
      <c r="E98" s="168">
        <f t="shared" si="4"/>
        <v>1930</v>
      </c>
    </row>
    <row r="99" spans="1:5" ht="30">
      <c r="A99" s="116" t="s">
        <v>273</v>
      </c>
      <c r="B99" s="15" t="s">
        <v>274</v>
      </c>
      <c r="C99" s="13"/>
      <c r="D99" s="168">
        <f t="shared" si="4"/>
        <v>1930</v>
      </c>
      <c r="E99" s="168">
        <f t="shared" si="4"/>
        <v>1930</v>
      </c>
    </row>
    <row r="100" spans="1:5" ht="30">
      <c r="A100" s="100" t="s">
        <v>281</v>
      </c>
      <c r="B100" s="15" t="s">
        <v>275</v>
      </c>
      <c r="C100" s="13"/>
      <c r="D100" s="168">
        <f t="shared" si="4"/>
        <v>1930</v>
      </c>
      <c r="E100" s="168">
        <f t="shared" si="4"/>
        <v>1930</v>
      </c>
    </row>
    <row r="101" spans="1:5" ht="15">
      <c r="A101" s="94" t="s">
        <v>26</v>
      </c>
      <c r="B101" s="13" t="s">
        <v>275</v>
      </c>
      <c r="C101" s="13" t="s">
        <v>79</v>
      </c>
      <c r="D101" s="168">
        <v>1930</v>
      </c>
      <c r="E101" s="168">
        <v>1930</v>
      </c>
    </row>
    <row r="102" spans="1:5" ht="94.5">
      <c r="A102" s="81" t="s">
        <v>283</v>
      </c>
      <c r="B102" s="79" t="s">
        <v>93</v>
      </c>
      <c r="C102" s="86"/>
      <c r="D102" s="87">
        <f>SUM(D103,D130,D134)</f>
        <v>26375.9</v>
      </c>
      <c r="E102" s="87">
        <f>SUM(E103,E130,E134)</f>
        <v>25144.2</v>
      </c>
    </row>
    <row r="103" spans="1:5" ht="45">
      <c r="A103" s="68" t="s">
        <v>86</v>
      </c>
      <c r="B103" s="76" t="s">
        <v>94</v>
      </c>
      <c r="C103" s="82"/>
      <c r="D103" s="84">
        <f>SUM(D104,D111)</f>
        <v>22963.7</v>
      </c>
      <c r="E103" s="84">
        <f>SUM(E104,E111)</f>
        <v>21735.200000000001</v>
      </c>
    </row>
    <row r="104" spans="1:5" ht="30">
      <c r="A104" s="69" t="s">
        <v>87</v>
      </c>
      <c r="B104" s="77" t="s">
        <v>95</v>
      </c>
      <c r="C104" s="82"/>
      <c r="D104" s="84">
        <f>SUM(D105,D109)</f>
        <v>21734.7</v>
      </c>
      <c r="E104" s="84">
        <f>SUM(E105,E109)</f>
        <v>20510.5</v>
      </c>
    </row>
    <row r="105" spans="1:5" ht="30">
      <c r="A105" s="70" t="s">
        <v>202</v>
      </c>
      <c r="B105" s="78" t="s">
        <v>85</v>
      </c>
      <c r="C105" s="82"/>
      <c r="D105" s="84">
        <f>SUM(D106:D108)</f>
        <v>20356.7</v>
      </c>
      <c r="E105" s="84">
        <f>SUM(E106:E108)</f>
        <v>19132.5</v>
      </c>
    </row>
    <row r="106" spans="1:5" ht="60">
      <c r="A106" s="94" t="s">
        <v>71</v>
      </c>
      <c r="B106" s="77" t="s">
        <v>85</v>
      </c>
      <c r="C106" s="83">
        <v>100</v>
      </c>
      <c r="D106" s="84">
        <v>18120.900000000001</v>
      </c>
      <c r="E106" s="84">
        <v>18011.099999999999</v>
      </c>
    </row>
    <row r="107" spans="1:5" ht="30">
      <c r="A107" s="94" t="s">
        <v>111</v>
      </c>
      <c r="B107" s="77" t="s">
        <v>85</v>
      </c>
      <c r="C107" s="83">
        <v>200</v>
      </c>
      <c r="D107" s="84">
        <v>2166.8000000000002</v>
      </c>
      <c r="E107" s="84">
        <v>1052.4000000000001</v>
      </c>
    </row>
    <row r="108" spans="1:5" ht="15">
      <c r="A108" s="94" t="s">
        <v>72</v>
      </c>
      <c r="B108" s="77" t="s">
        <v>85</v>
      </c>
      <c r="C108" s="83">
        <v>800</v>
      </c>
      <c r="D108" s="84">
        <v>69</v>
      </c>
      <c r="E108" s="84">
        <v>69</v>
      </c>
    </row>
    <row r="109" spans="1:5" ht="15">
      <c r="A109" s="70" t="s">
        <v>182</v>
      </c>
      <c r="B109" s="78" t="s">
        <v>181</v>
      </c>
      <c r="C109" s="82"/>
      <c r="D109" s="84">
        <f>SUM(D110)</f>
        <v>1378</v>
      </c>
      <c r="E109" s="84">
        <f>SUM(E110)</f>
        <v>1378</v>
      </c>
    </row>
    <row r="110" spans="1:5" ht="15">
      <c r="A110" s="94" t="s">
        <v>76</v>
      </c>
      <c r="B110" s="77" t="s">
        <v>181</v>
      </c>
      <c r="C110" s="83">
        <v>300</v>
      </c>
      <c r="D110" s="84">
        <v>1378</v>
      </c>
      <c r="E110" s="84">
        <v>1378</v>
      </c>
    </row>
    <row r="111" spans="1:5" ht="30">
      <c r="A111" s="69" t="s">
        <v>88</v>
      </c>
      <c r="B111" s="77" t="s">
        <v>96</v>
      </c>
      <c r="C111" s="82"/>
      <c r="D111" s="84">
        <f>SUM(D112,D114,D116,D118,D121,D124,D126,D128)</f>
        <v>1229</v>
      </c>
      <c r="E111" s="84">
        <f>SUM(E112,E114,E116,E118,E121,E124,E126,E128)</f>
        <v>1224.7</v>
      </c>
    </row>
    <row r="112" spans="1:5" ht="75">
      <c r="A112" s="71" t="s">
        <v>184</v>
      </c>
      <c r="B112" s="78" t="s">
        <v>183</v>
      </c>
      <c r="C112" s="82"/>
      <c r="D112" s="84">
        <f>SUM(D113)</f>
        <v>44.4</v>
      </c>
      <c r="E112" s="84">
        <f>SUM(E113)</f>
        <v>44.4</v>
      </c>
    </row>
    <row r="113" spans="1:5" ht="15">
      <c r="A113" s="94" t="s">
        <v>76</v>
      </c>
      <c r="B113" s="77" t="s">
        <v>183</v>
      </c>
      <c r="C113" s="83">
        <v>300</v>
      </c>
      <c r="D113" s="84">
        <v>44.4</v>
      </c>
      <c r="E113" s="84">
        <v>44.4</v>
      </c>
    </row>
    <row r="114" spans="1:5" ht="120">
      <c r="A114" s="70" t="s">
        <v>97</v>
      </c>
      <c r="B114" s="78" t="s">
        <v>98</v>
      </c>
      <c r="C114" s="82"/>
      <c r="D114" s="84">
        <f>SUM(D115)</f>
        <v>1</v>
      </c>
      <c r="E114" s="84">
        <f>SUM(E115)</f>
        <v>1</v>
      </c>
    </row>
    <row r="115" spans="1:5" ht="30">
      <c r="A115" s="94" t="s">
        <v>111</v>
      </c>
      <c r="B115" s="77" t="s">
        <v>98</v>
      </c>
      <c r="C115" s="83">
        <v>200</v>
      </c>
      <c r="D115" s="84">
        <v>1</v>
      </c>
      <c r="E115" s="84">
        <v>1</v>
      </c>
    </row>
    <row r="116" spans="1:5" ht="45">
      <c r="A116" s="72" t="s">
        <v>99</v>
      </c>
      <c r="B116" s="78" t="s">
        <v>100</v>
      </c>
      <c r="C116" s="82"/>
      <c r="D116" s="84">
        <f>SUM(D117)</f>
        <v>1</v>
      </c>
      <c r="E116" s="84">
        <f>SUM(E117)</f>
        <v>1</v>
      </c>
    </row>
    <row r="117" spans="1:5" ht="60">
      <c r="A117" s="94" t="s">
        <v>71</v>
      </c>
      <c r="B117" s="77" t="s">
        <v>100</v>
      </c>
      <c r="C117" s="83">
        <v>100</v>
      </c>
      <c r="D117" s="84">
        <v>1</v>
      </c>
      <c r="E117" s="84">
        <v>1</v>
      </c>
    </row>
    <row r="118" spans="1:5" ht="45">
      <c r="A118" s="71" t="s">
        <v>101</v>
      </c>
      <c r="B118" s="78" t="s">
        <v>102</v>
      </c>
      <c r="C118" s="82"/>
      <c r="D118" s="84">
        <f>SUM(D119:D120)</f>
        <v>418</v>
      </c>
      <c r="E118" s="84">
        <f>SUM(E119:E120)</f>
        <v>421</v>
      </c>
    </row>
    <row r="119" spans="1:5" ht="60">
      <c r="A119" s="94" t="s">
        <v>71</v>
      </c>
      <c r="B119" s="77" t="s">
        <v>102</v>
      </c>
      <c r="C119" s="83">
        <v>100</v>
      </c>
      <c r="D119" s="97">
        <v>374</v>
      </c>
      <c r="E119" s="97">
        <v>374</v>
      </c>
    </row>
    <row r="120" spans="1:5" ht="30">
      <c r="A120" s="94" t="s">
        <v>111</v>
      </c>
      <c r="B120" s="77" t="s">
        <v>102</v>
      </c>
      <c r="C120" s="83">
        <v>200</v>
      </c>
      <c r="D120" s="113">
        <v>44</v>
      </c>
      <c r="E120" s="113">
        <v>47</v>
      </c>
    </row>
    <row r="121" spans="1:5" ht="45">
      <c r="A121" s="70" t="s">
        <v>103</v>
      </c>
      <c r="B121" s="78" t="s">
        <v>104</v>
      </c>
      <c r="C121" s="82"/>
      <c r="D121" s="84">
        <f>SUM(D122:D123)</f>
        <v>58</v>
      </c>
      <c r="E121" s="84">
        <f>SUM(E122:E123)</f>
        <v>58</v>
      </c>
    </row>
    <row r="122" spans="1:5" ht="60">
      <c r="A122" s="94" t="s">
        <v>71</v>
      </c>
      <c r="B122" s="77" t="s">
        <v>104</v>
      </c>
      <c r="C122" s="83">
        <v>100</v>
      </c>
      <c r="D122" s="97">
        <v>31.1</v>
      </c>
      <c r="E122" s="97">
        <v>31.1</v>
      </c>
    </row>
    <row r="123" spans="1:5" ht="30">
      <c r="A123" s="94" t="s">
        <v>111</v>
      </c>
      <c r="B123" s="77" t="s">
        <v>104</v>
      </c>
      <c r="C123" s="83">
        <v>200</v>
      </c>
      <c r="D123" s="97">
        <v>26.9</v>
      </c>
      <c r="E123" s="97">
        <v>26.9</v>
      </c>
    </row>
    <row r="124" spans="1:5" ht="60">
      <c r="A124" s="70" t="s">
        <v>105</v>
      </c>
      <c r="B124" s="78" t="s">
        <v>106</v>
      </c>
      <c r="C124" s="82"/>
      <c r="D124" s="84">
        <f>SUM(D125)</f>
        <v>1</v>
      </c>
      <c r="E124" s="84">
        <f>SUM(E125)</f>
        <v>1</v>
      </c>
    </row>
    <row r="125" spans="1:5" ht="30">
      <c r="A125" s="94" t="s">
        <v>111</v>
      </c>
      <c r="B125" s="77" t="s">
        <v>106</v>
      </c>
      <c r="C125" s="83">
        <v>200</v>
      </c>
      <c r="D125" s="84">
        <v>1</v>
      </c>
      <c r="E125" s="84">
        <v>1</v>
      </c>
    </row>
    <row r="126" spans="1:5" ht="45">
      <c r="A126" s="70" t="s">
        <v>89</v>
      </c>
      <c r="B126" s="78" t="s">
        <v>118</v>
      </c>
      <c r="C126" s="82"/>
      <c r="D126" s="84">
        <f>SUM(D127)</f>
        <v>673.1</v>
      </c>
      <c r="E126" s="84">
        <f>SUM(E127)</f>
        <v>696.5</v>
      </c>
    </row>
    <row r="127" spans="1:5" ht="15">
      <c r="A127" s="94" t="s">
        <v>26</v>
      </c>
      <c r="B127" s="77" t="s">
        <v>118</v>
      </c>
      <c r="C127" s="83">
        <v>500</v>
      </c>
      <c r="D127" s="84">
        <v>673.1</v>
      </c>
      <c r="E127" s="84">
        <v>696.5</v>
      </c>
    </row>
    <row r="128" spans="1:5" ht="45">
      <c r="A128" s="166" t="s">
        <v>229</v>
      </c>
      <c r="B128" s="9" t="s">
        <v>228</v>
      </c>
      <c r="C128" s="10"/>
      <c r="D128" s="156">
        <f>SUM(D129)</f>
        <v>32.5</v>
      </c>
      <c r="E128" s="156">
        <f>SUM(E129)</f>
        <v>1.8</v>
      </c>
    </row>
    <row r="129" spans="1:5" ht="30">
      <c r="A129" s="94" t="s">
        <v>80</v>
      </c>
      <c r="B129" s="10" t="s">
        <v>228</v>
      </c>
      <c r="C129" s="10" t="s">
        <v>74</v>
      </c>
      <c r="D129" s="156">
        <v>32.5</v>
      </c>
      <c r="E129" s="156">
        <v>1.8</v>
      </c>
    </row>
    <row r="130" spans="1:5" ht="30">
      <c r="A130" s="68" t="s">
        <v>112</v>
      </c>
      <c r="B130" s="76" t="s">
        <v>116</v>
      </c>
      <c r="C130" s="82"/>
      <c r="D130" s="84">
        <f>SUM(D132)</f>
        <v>1831.4</v>
      </c>
      <c r="E130" s="84">
        <f>SUM(E132)</f>
        <v>1831.4</v>
      </c>
    </row>
    <row r="131" spans="1:5" ht="30">
      <c r="A131" s="69" t="s">
        <v>113</v>
      </c>
      <c r="B131" s="77" t="s">
        <v>115</v>
      </c>
      <c r="C131" s="82"/>
      <c r="D131" s="84">
        <f>SUM(D132)</f>
        <v>1831.4</v>
      </c>
      <c r="E131" s="84">
        <f>SUM(E132)</f>
        <v>1831.4</v>
      </c>
    </row>
    <row r="132" spans="1:5" ht="15">
      <c r="A132" s="70" t="s">
        <v>114</v>
      </c>
      <c r="B132" s="78" t="s">
        <v>117</v>
      </c>
      <c r="C132" s="82"/>
      <c r="D132" s="84">
        <f>SUM(D133:D133)</f>
        <v>1831.4</v>
      </c>
      <c r="E132" s="84">
        <f>SUM(E133:E133)</f>
        <v>1831.4</v>
      </c>
    </row>
    <row r="133" spans="1:5" ht="60">
      <c r="A133" s="94" t="s">
        <v>71</v>
      </c>
      <c r="B133" s="77" t="s">
        <v>117</v>
      </c>
      <c r="C133" s="83">
        <v>100</v>
      </c>
      <c r="D133" s="84">
        <v>1831.4</v>
      </c>
      <c r="E133" s="84">
        <v>1831.4</v>
      </c>
    </row>
    <row r="134" spans="1:5" ht="45">
      <c r="A134" s="68" t="s">
        <v>107</v>
      </c>
      <c r="B134" s="76" t="s">
        <v>110</v>
      </c>
      <c r="C134" s="82"/>
      <c r="D134" s="84">
        <f>SUM(D135)</f>
        <v>1580.8</v>
      </c>
      <c r="E134" s="84">
        <f>SUM(E135)</f>
        <v>1577.6</v>
      </c>
    </row>
    <row r="135" spans="1:5" ht="45">
      <c r="A135" s="69" t="s">
        <v>108</v>
      </c>
      <c r="B135" s="77" t="s">
        <v>109</v>
      </c>
      <c r="C135" s="82"/>
      <c r="D135" s="84">
        <f>SUM(D136,D138)</f>
        <v>1580.8</v>
      </c>
      <c r="E135" s="84">
        <f>SUM(E136,E138)</f>
        <v>1577.6</v>
      </c>
    </row>
    <row r="136" spans="1:5" ht="15">
      <c r="A136" s="96" t="s">
        <v>310</v>
      </c>
      <c r="B136" s="66" t="s">
        <v>311</v>
      </c>
      <c r="C136" s="66"/>
      <c r="D136" s="155">
        <f t="shared" ref="D136:E136" si="5">SUM(D137)</f>
        <v>4.8</v>
      </c>
      <c r="E136" s="155">
        <f t="shared" si="5"/>
        <v>3.6</v>
      </c>
    </row>
    <row r="137" spans="1:5" ht="15">
      <c r="A137" s="94" t="s">
        <v>312</v>
      </c>
      <c r="B137" s="30" t="s">
        <v>311</v>
      </c>
      <c r="C137" s="30" t="s">
        <v>313</v>
      </c>
      <c r="D137" s="155">
        <v>4.8</v>
      </c>
      <c r="E137" s="201">
        <v>3.6</v>
      </c>
    </row>
    <row r="138" spans="1:5" ht="30">
      <c r="A138" s="116" t="s">
        <v>245</v>
      </c>
      <c r="B138" s="78" t="s">
        <v>200</v>
      </c>
      <c r="C138" s="82"/>
      <c r="D138" s="84">
        <f>SUM(D139)</f>
        <v>1576</v>
      </c>
      <c r="E138" s="84">
        <f>SUM(E139)</f>
        <v>1574</v>
      </c>
    </row>
    <row r="139" spans="1:5" ht="15">
      <c r="A139" s="94" t="s">
        <v>26</v>
      </c>
      <c r="B139" s="77" t="s">
        <v>200</v>
      </c>
      <c r="C139" s="83">
        <v>500</v>
      </c>
      <c r="D139" s="84">
        <v>1576</v>
      </c>
      <c r="E139" s="84">
        <v>1574</v>
      </c>
    </row>
    <row r="140" spans="1:5" ht="63">
      <c r="A140" s="81" t="s">
        <v>323</v>
      </c>
      <c r="B140" s="79" t="s">
        <v>170</v>
      </c>
      <c r="C140" s="86"/>
      <c r="D140" s="87">
        <f>SUM(D141)</f>
        <v>1842</v>
      </c>
      <c r="E140" s="87">
        <f>SUM(E141)</f>
        <v>1841</v>
      </c>
    </row>
    <row r="141" spans="1:5" ht="45">
      <c r="A141" s="68" t="s">
        <v>167</v>
      </c>
      <c r="B141" s="76" t="s">
        <v>171</v>
      </c>
      <c r="C141" s="82"/>
      <c r="D141" s="84">
        <f>SUM(D142,D147)</f>
        <v>1842</v>
      </c>
      <c r="E141" s="84">
        <f>SUM(E142,E147)</f>
        <v>1841</v>
      </c>
    </row>
    <row r="142" spans="1:5" ht="30">
      <c r="A142" s="69" t="s">
        <v>187</v>
      </c>
      <c r="B142" s="77" t="s">
        <v>189</v>
      </c>
      <c r="C142" s="82"/>
      <c r="D142" s="84">
        <f>SUM(D143,D145)</f>
        <v>1077</v>
      </c>
      <c r="E142" s="84">
        <f>SUM(E143,E145)</f>
        <v>1077</v>
      </c>
    </row>
    <row r="143" spans="1:5" ht="60">
      <c r="A143" s="70" t="s">
        <v>188</v>
      </c>
      <c r="B143" s="78" t="s">
        <v>190</v>
      </c>
      <c r="C143" s="82"/>
      <c r="D143" s="84">
        <f>SUM(D144)</f>
        <v>977</v>
      </c>
      <c r="E143" s="84">
        <f>SUM(E144)</f>
        <v>977</v>
      </c>
    </row>
    <row r="144" spans="1:5" ht="30">
      <c r="A144" s="94" t="s">
        <v>81</v>
      </c>
      <c r="B144" s="77" t="s">
        <v>190</v>
      </c>
      <c r="C144" s="83">
        <v>600</v>
      </c>
      <c r="D144" s="84">
        <v>977</v>
      </c>
      <c r="E144" s="84">
        <v>977</v>
      </c>
    </row>
    <row r="145" spans="1:5" ht="60">
      <c r="A145" s="116" t="s">
        <v>225</v>
      </c>
      <c r="B145" s="15" t="s">
        <v>221</v>
      </c>
      <c r="C145" s="15"/>
      <c r="D145" s="156">
        <f>SUM(D146)</f>
        <v>100</v>
      </c>
      <c r="E145" s="156">
        <f>SUM(E146)</f>
        <v>100</v>
      </c>
    </row>
    <row r="146" spans="1:5" ht="30">
      <c r="A146" s="94" t="s">
        <v>81</v>
      </c>
      <c r="B146" s="13" t="s">
        <v>221</v>
      </c>
      <c r="C146" s="13" t="s">
        <v>78</v>
      </c>
      <c r="D146" s="156">
        <v>100</v>
      </c>
      <c r="E146" s="156">
        <v>100</v>
      </c>
    </row>
    <row r="147" spans="1:5" ht="30">
      <c r="A147" s="69" t="s">
        <v>168</v>
      </c>
      <c r="B147" s="77" t="s">
        <v>172</v>
      </c>
      <c r="C147" s="82"/>
      <c r="D147" s="84">
        <f>SUM(D148,D150,D152)</f>
        <v>765</v>
      </c>
      <c r="E147" s="84">
        <f>SUM(E148,E150,E152)</f>
        <v>764</v>
      </c>
    </row>
    <row r="148" spans="1:5" ht="60">
      <c r="A148" s="70" t="s">
        <v>185</v>
      </c>
      <c r="B148" s="78" t="s">
        <v>186</v>
      </c>
      <c r="C148" s="82"/>
      <c r="D148" s="84">
        <f>SUM(D149)</f>
        <v>234</v>
      </c>
      <c r="E148" s="84">
        <f>SUM(E149)</f>
        <v>234</v>
      </c>
    </row>
    <row r="149" spans="1:5" ht="30">
      <c r="A149" s="94" t="s">
        <v>81</v>
      </c>
      <c r="B149" s="77" t="s">
        <v>186</v>
      </c>
      <c r="C149" s="83">
        <v>600</v>
      </c>
      <c r="D149" s="84">
        <v>234</v>
      </c>
      <c r="E149" s="84">
        <v>234</v>
      </c>
    </row>
    <row r="150" spans="1:5" ht="45">
      <c r="A150" s="70" t="s">
        <v>169</v>
      </c>
      <c r="B150" s="78" t="s">
        <v>173</v>
      </c>
      <c r="C150" s="82"/>
      <c r="D150" s="84">
        <f>SUM(D151)</f>
        <v>496</v>
      </c>
      <c r="E150" s="84">
        <f>SUM(E151)</f>
        <v>496</v>
      </c>
    </row>
    <row r="151" spans="1:5" ht="30">
      <c r="A151" s="94" t="s">
        <v>81</v>
      </c>
      <c r="B151" s="77" t="s">
        <v>173</v>
      </c>
      <c r="C151" s="83">
        <v>600</v>
      </c>
      <c r="D151" s="84">
        <v>496</v>
      </c>
      <c r="E151" s="84">
        <v>496</v>
      </c>
    </row>
    <row r="152" spans="1:5" ht="120">
      <c r="A152" s="100" t="s">
        <v>241</v>
      </c>
      <c r="B152" s="61" t="s">
        <v>232</v>
      </c>
      <c r="C152" s="16"/>
      <c r="D152" s="155">
        <f>SUM(D153:D154)</f>
        <v>35</v>
      </c>
      <c r="E152" s="155">
        <f>SUM(E153:E154)</f>
        <v>34</v>
      </c>
    </row>
    <row r="153" spans="1:5" ht="15">
      <c r="A153" s="94" t="s">
        <v>26</v>
      </c>
      <c r="B153" s="16" t="s">
        <v>232</v>
      </c>
      <c r="C153" s="16" t="s">
        <v>79</v>
      </c>
      <c r="D153" s="97">
        <v>15</v>
      </c>
      <c r="E153" s="97">
        <v>14</v>
      </c>
    </row>
    <row r="154" spans="1:5" ht="30">
      <c r="A154" s="94" t="s">
        <v>81</v>
      </c>
      <c r="B154" s="16" t="s">
        <v>232</v>
      </c>
      <c r="C154" s="16" t="s">
        <v>78</v>
      </c>
      <c r="D154" s="97">
        <v>20</v>
      </c>
      <c r="E154" s="97">
        <v>20</v>
      </c>
    </row>
    <row r="155" spans="1:5" ht="94.5">
      <c r="A155" s="81" t="s">
        <v>316</v>
      </c>
      <c r="B155" s="79" t="s">
        <v>194</v>
      </c>
      <c r="C155" s="86"/>
      <c r="D155" s="87">
        <f>SUM(D156)</f>
        <v>827</v>
      </c>
      <c r="E155" s="87">
        <f>SUM(E156)</f>
        <v>766.2</v>
      </c>
    </row>
    <row r="156" spans="1:5" ht="60">
      <c r="A156" s="68" t="s">
        <v>191</v>
      </c>
      <c r="B156" s="76" t="s">
        <v>195</v>
      </c>
      <c r="C156" s="82"/>
      <c r="D156" s="84">
        <f>SUM(D157)</f>
        <v>827</v>
      </c>
      <c r="E156" s="84">
        <f>SUM(E157)</f>
        <v>766.2</v>
      </c>
    </row>
    <row r="157" spans="1:5" ht="45">
      <c r="A157" s="73" t="s">
        <v>192</v>
      </c>
      <c r="B157" s="77" t="s">
        <v>196</v>
      </c>
      <c r="C157" s="82"/>
      <c r="D157" s="84">
        <f>SUM(D158,D161)</f>
        <v>827</v>
      </c>
      <c r="E157" s="84">
        <f>SUM(E158,E161)</f>
        <v>766.2</v>
      </c>
    </row>
    <row r="158" spans="1:5" ht="15">
      <c r="A158" s="72" t="s">
        <v>193</v>
      </c>
      <c r="B158" s="78" t="s">
        <v>197</v>
      </c>
      <c r="C158" s="82"/>
      <c r="D158" s="84">
        <f>SUM(D159:D160)</f>
        <v>647</v>
      </c>
      <c r="E158" s="84">
        <f>SUM(E159:E160)</f>
        <v>593.20000000000005</v>
      </c>
    </row>
    <row r="159" spans="1:5" ht="60">
      <c r="A159" s="94" t="s">
        <v>71</v>
      </c>
      <c r="B159" s="77" t="s">
        <v>197</v>
      </c>
      <c r="C159" s="83">
        <v>100</v>
      </c>
      <c r="D159" s="155">
        <v>281.3</v>
      </c>
      <c r="E159" s="155">
        <v>257.89999999999998</v>
      </c>
    </row>
    <row r="160" spans="1:5" ht="30">
      <c r="A160" s="94" t="s">
        <v>111</v>
      </c>
      <c r="B160" s="77" t="s">
        <v>197</v>
      </c>
      <c r="C160" s="83">
        <v>200</v>
      </c>
      <c r="D160" s="97">
        <v>365.7</v>
      </c>
      <c r="E160" s="97">
        <v>335.3</v>
      </c>
    </row>
    <row r="161" spans="1:5" ht="30">
      <c r="A161" s="116" t="s">
        <v>198</v>
      </c>
      <c r="B161" s="15" t="s">
        <v>199</v>
      </c>
      <c r="C161" s="15"/>
      <c r="D161" s="155">
        <f>SUM(D162:D163)</f>
        <v>180</v>
      </c>
      <c r="E161" s="155">
        <f>SUM(E162:E163)</f>
        <v>173</v>
      </c>
    </row>
    <row r="162" spans="1:5" ht="60">
      <c r="A162" s="94" t="s">
        <v>71</v>
      </c>
      <c r="B162" s="13" t="s">
        <v>199</v>
      </c>
      <c r="C162" s="12" t="s">
        <v>73</v>
      </c>
      <c r="D162" s="168">
        <v>125</v>
      </c>
      <c r="E162" s="168">
        <v>125</v>
      </c>
    </row>
    <row r="163" spans="1:5" ht="30">
      <c r="A163" s="94" t="s">
        <v>111</v>
      </c>
      <c r="B163" s="13" t="s">
        <v>199</v>
      </c>
      <c r="C163" s="12" t="s">
        <v>74</v>
      </c>
      <c r="D163" s="130">
        <v>55</v>
      </c>
      <c r="E163" s="130">
        <v>48</v>
      </c>
    </row>
    <row r="164" spans="1:5" ht="15.75">
      <c r="A164" s="98" t="s">
        <v>211</v>
      </c>
      <c r="B164" s="79" t="s">
        <v>210</v>
      </c>
      <c r="C164" s="83"/>
      <c r="D164" s="87">
        <f>SUM(D165)</f>
        <v>2751</v>
      </c>
      <c r="E164" s="87">
        <f>SUM(E165)</f>
        <v>2695.2999999999997</v>
      </c>
    </row>
    <row r="165" spans="1:5" ht="31.5">
      <c r="A165" s="98" t="s">
        <v>326</v>
      </c>
      <c r="B165" s="78" t="s">
        <v>90</v>
      </c>
      <c r="C165" s="83"/>
      <c r="D165" s="84">
        <f>SUM(D166,D168,D171,D174)</f>
        <v>2751</v>
      </c>
      <c r="E165" s="84">
        <f>SUM(E166,E168,E171,E174)</f>
        <v>2695.2999999999997</v>
      </c>
    </row>
    <row r="166" spans="1:5" ht="45">
      <c r="A166" s="70" t="s">
        <v>91</v>
      </c>
      <c r="B166" s="78" t="s">
        <v>92</v>
      </c>
      <c r="C166" s="82"/>
      <c r="D166" s="84">
        <f t="shared" ref="D166:E166" si="6">SUM(D167)</f>
        <v>224</v>
      </c>
      <c r="E166" s="84">
        <f t="shared" si="6"/>
        <v>224</v>
      </c>
    </row>
    <row r="167" spans="1:5" ht="15">
      <c r="A167" s="94" t="s">
        <v>72</v>
      </c>
      <c r="B167" s="77" t="s">
        <v>92</v>
      </c>
      <c r="C167" s="83">
        <v>800</v>
      </c>
      <c r="D167" s="84">
        <v>224</v>
      </c>
      <c r="E167" s="84">
        <v>224</v>
      </c>
    </row>
    <row r="168" spans="1:5" ht="15.75">
      <c r="A168" s="81" t="s">
        <v>82</v>
      </c>
      <c r="B168" s="79" t="s">
        <v>203</v>
      </c>
      <c r="C168" s="86"/>
      <c r="D168" s="87">
        <f>SUM(D169)</f>
        <v>1407</v>
      </c>
      <c r="E168" s="87">
        <f>SUM(E169)</f>
        <v>1407</v>
      </c>
    </row>
    <row r="169" spans="1:5" ht="30">
      <c r="A169" s="70" t="s">
        <v>83</v>
      </c>
      <c r="B169" s="78" t="s">
        <v>204</v>
      </c>
      <c r="C169" s="82"/>
      <c r="D169" s="84">
        <f>SUM(D170)</f>
        <v>1407</v>
      </c>
      <c r="E169" s="84">
        <f>SUM(E170)</f>
        <v>1407</v>
      </c>
    </row>
    <row r="170" spans="1:5" ht="60">
      <c r="A170" s="94" t="s">
        <v>71</v>
      </c>
      <c r="B170" s="77" t="s">
        <v>204</v>
      </c>
      <c r="C170" s="83">
        <v>100</v>
      </c>
      <c r="D170" s="84">
        <v>1407</v>
      </c>
      <c r="E170" s="84">
        <v>1407</v>
      </c>
    </row>
    <row r="171" spans="1:5" ht="15.75">
      <c r="A171" s="157" t="s">
        <v>218</v>
      </c>
      <c r="B171" s="158" t="s">
        <v>216</v>
      </c>
      <c r="C171" s="25"/>
      <c r="D171" s="99">
        <f>SUM(D172)</f>
        <v>645.29999999999995</v>
      </c>
      <c r="E171" s="99">
        <f>SUM(E172)</f>
        <v>614.70000000000005</v>
      </c>
    </row>
    <row r="172" spans="1:5" ht="30">
      <c r="A172" s="107" t="s">
        <v>83</v>
      </c>
      <c r="B172" s="15" t="s">
        <v>217</v>
      </c>
      <c r="C172" s="9"/>
      <c r="D172" s="155">
        <f>SUM(D173:D173)</f>
        <v>645.29999999999995</v>
      </c>
      <c r="E172" s="155">
        <f>SUM(E173:E173)</f>
        <v>614.70000000000005</v>
      </c>
    </row>
    <row r="173" spans="1:5" ht="60">
      <c r="A173" s="94" t="s">
        <v>71</v>
      </c>
      <c r="B173" s="13" t="s">
        <v>217</v>
      </c>
      <c r="C173" s="10" t="s">
        <v>73</v>
      </c>
      <c r="D173" s="97">
        <v>645.29999999999995</v>
      </c>
      <c r="E173" s="97">
        <v>614.70000000000005</v>
      </c>
    </row>
    <row r="174" spans="1:5" ht="15.75">
      <c r="A174" s="81" t="s">
        <v>84</v>
      </c>
      <c r="B174" s="79" t="s">
        <v>205</v>
      </c>
      <c r="C174" s="86"/>
      <c r="D174" s="87">
        <f>SUM(D175)</f>
        <v>474.7</v>
      </c>
      <c r="E174" s="87">
        <f>SUM(E175)</f>
        <v>449.6</v>
      </c>
    </row>
    <row r="175" spans="1:5" ht="30">
      <c r="A175" s="70" t="s">
        <v>83</v>
      </c>
      <c r="B175" s="78" t="s">
        <v>206</v>
      </c>
      <c r="C175" s="82"/>
      <c r="D175" s="84">
        <f>SUM(D176:D176)</f>
        <v>474.7</v>
      </c>
      <c r="E175" s="84">
        <f>SUM(E176:E176)</f>
        <v>449.6</v>
      </c>
    </row>
    <row r="176" spans="1:5" ht="60">
      <c r="A176" s="94" t="s">
        <v>71</v>
      </c>
      <c r="B176" s="77" t="s">
        <v>206</v>
      </c>
      <c r="C176" s="83">
        <v>100</v>
      </c>
      <c r="D176" s="97">
        <v>474.7</v>
      </c>
      <c r="E176" s="97">
        <v>449.6</v>
      </c>
    </row>
    <row r="177" spans="1:5" ht="15.75">
      <c r="A177" s="193" t="s">
        <v>244</v>
      </c>
      <c r="B177" s="191"/>
      <c r="C177" s="192"/>
      <c r="D177" s="194">
        <v>1883.4</v>
      </c>
      <c r="E177" s="194">
        <v>3694.4</v>
      </c>
    </row>
    <row r="178" spans="1:5" ht="19.5" thickBot="1">
      <c r="A178" s="90" t="s">
        <v>212</v>
      </c>
      <c r="B178" s="91"/>
      <c r="C178" s="92"/>
      <c r="D178" s="93">
        <f>SUM(D13,D49,D68,D77,D86,D102,D140,D155,D177,D59,D164)</f>
        <v>142297</v>
      </c>
      <c r="E178" s="93">
        <f>SUM(E13,E49,E68,E77,E86,E102,E140,E155,E177,E59,E164)</f>
        <v>140821.70000000001</v>
      </c>
    </row>
  </sheetData>
  <mergeCells count="12">
    <mergeCell ref="A3:E3"/>
    <mergeCell ref="A4:E4"/>
    <mergeCell ref="A5:E5"/>
    <mergeCell ref="A11:A12"/>
    <mergeCell ref="B11:B12"/>
    <mergeCell ref="C11:C12"/>
    <mergeCell ref="D11:E11"/>
    <mergeCell ref="A9:E9"/>
    <mergeCell ref="D10:E10"/>
    <mergeCell ref="A6:E6"/>
    <mergeCell ref="A2:E2"/>
    <mergeCell ref="A1:E1"/>
  </mergeCells>
  <pageMargins left="0.59055118110236227" right="0.19685039370078741" top="0.19685039370078741" bottom="0.19685039370078741" header="0.31496062992125984" footer="0.31496062992125984"/>
  <pageSetup paperSize="9" scale="8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 </vt:lpstr>
      <vt:lpstr>ЦС 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Larisa</cp:lastModifiedBy>
  <cp:lastPrinted>2019-12-18T07:36:51Z</cp:lastPrinted>
  <dcterms:created xsi:type="dcterms:W3CDTF">2012-12-11T08:33:08Z</dcterms:created>
  <dcterms:modified xsi:type="dcterms:W3CDTF">2020-11-27T13:17:27Z</dcterms:modified>
</cp:coreProperties>
</file>