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040" activeTab="2"/>
  </bookViews>
  <sheets>
    <sheet name="получатели" sheetId="1" r:id="rId1"/>
    <sheet name="отрасли " sheetId="2" r:id="rId2"/>
    <sheet name="ЦС" sheetId="3" r:id="rId3"/>
  </sheets>
  <definedNames>
    <definedName name="_xlnm.Print_Titles" localSheetId="0">получатели!$9:$10</definedName>
  </definedNames>
  <calcPr calcId="125725"/>
</workbook>
</file>

<file path=xl/calcChain.xml><?xml version="1.0" encoding="utf-8"?>
<calcChain xmlns="http://schemas.openxmlformats.org/spreadsheetml/2006/main">
  <c r="E162" i="3"/>
  <c r="D162"/>
  <c r="E134"/>
  <c r="D125"/>
  <c r="E125"/>
  <c r="D44"/>
  <c r="E44"/>
  <c r="E163"/>
  <c r="E158"/>
  <c r="E157" s="1"/>
  <c r="E154"/>
  <c r="E153" s="1"/>
  <c r="E151"/>
  <c r="E150" s="1"/>
  <c r="E148"/>
  <c r="E145"/>
  <c r="E142"/>
  <c r="E137"/>
  <c r="E135"/>
  <c r="E132"/>
  <c r="E130"/>
  <c r="E123"/>
  <c r="E119"/>
  <c r="E117"/>
  <c r="E113"/>
  <c r="E111"/>
  <c r="E108"/>
  <c r="E105"/>
  <c r="E103"/>
  <c r="E101"/>
  <c r="E99"/>
  <c r="E96"/>
  <c r="E92"/>
  <c r="E87"/>
  <c r="E85"/>
  <c r="E83"/>
  <c r="E81"/>
  <c r="E79"/>
  <c r="E75"/>
  <c r="E73"/>
  <c r="E71"/>
  <c r="E66"/>
  <c r="E64"/>
  <c r="E59"/>
  <c r="E57"/>
  <c r="E52"/>
  <c r="E51" s="1"/>
  <c r="E49"/>
  <c r="E48" s="1"/>
  <c r="E42"/>
  <c r="E40"/>
  <c r="E36"/>
  <c r="E34"/>
  <c r="E31"/>
  <c r="E29"/>
  <c r="E27"/>
  <c r="E25"/>
  <c r="E23"/>
  <c r="E20"/>
  <c r="E18"/>
  <c r="E16"/>
  <c r="E14"/>
  <c r="G226" i="2"/>
  <c r="F226"/>
  <c r="H212" i="1"/>
  <c r="G212"/>
  <c r="G260" i="2"/>
  <c r="G259" s="1"/>
  <c r="G258" s="1"/>
  <c r="G257" s="1"/>
  <c r="G256" s="1"/>
  <c r="G255" s="1"/>
  <c r="G253"/>
  <c r="G250"/>
  <c r="G247"/>
  <c r="G240"/>
  <c r="G239" s="1"/>
  <c r="G238" s="1"/>
  <c r="G237" s="1"/>
  <c r="G236" s="1"/>
  <c r="G234"/>
  <c r="G233" s="1"/>
  <c r="G231"/>
  <c r="G230" s="1"/>
  <c r="G224"/>
  <c r="G223" s="1"/>
  <c r="G222" s="1"/>
  <c r="G221" s="1"/>
  <c r="G219"/>
  <c r="G218" s="1"/>
  <c r="G212"/>
  <c r="G211" s="1"/>
  <c r="G206"/>
  <c r="G205" s="1"/>
  <c r="G204" s="1"/>
  <c r="G200"/>
  <c r="G199" s="1"/>
  <c r="G198" s="1"/>
  <c r="G197" s="1"/>
  <c r="G195"/>
  <c r="G193"/>
  <c r="G187"/>
  <c r="G186" s="1"/>
  <c r="G184"/>
  <c r="G183" s="1"/>
  <c r="G179"/>
  <c r="G177"/>
  <c r="G175"/>
  <c r="G173"/>
  <c r="G167"/>
  <c r="G166" s="1"/>
  <c r="G165" s="1"/>
  <c r="G164" s="1"/>
  <c r="G162"/>
  <c r="G160"/>
  <c r="G158"/>
  <c r="G156"/>
  <c r="G149"/>
  <c r="G148" s="1"/>
  <c r="G147" s="1"/>
  <c r="G146" s="1"/>
  <c r="G145" s="1"/>
  <c r="G143"/>
  <c r="G142" s="1"/>
  <c r="G141" s="1"/>
  <c r="G140" s="1"/>
  <c r="G139" s="1"/>
  <c r="G137"/>
  <c r="G136" s="1"/>
  <c r="G135" s="1"/>
  <c r="G134" s="1"/>
  <c r="G133" s="1"/>
  <c r="G130"/>
  <c r="G129" s="1"/>
  <c r="G128" s="1"/>
  <c r="G127" s="1"/>
  <c r="G126" s="1"/>
  <c r="G124"/>
  <c r="G122"/>
  <c r="G120"/>
  <c r="G114"/>
  <c r="G112"/>
  <c r="G110"/>
  <c r="G108"/>
  <c r="G106"/>
  <c r="G100"/>
  <c r="G99" s="1"/>
  <c r="G98" s="1"/>
  <c r="G97" s="1"/>
  <c r="G96" s="1"/>
  <c r="G93"/>
  <c r="G92" s="1"/>
  <c r="G91" s="1"/>
  <c r="G90" s="1"/>
  <c r="G89" s="1"/>
  <c r="G88" s="1"/>
  <c r="G86"/>
  <c r="G85" s="1"/>
  <c r="G84" s="1"/>
  <c r="G83" s="1"/>
  <c r="G82" s="1"/>
  <c r="G81" s="1"/>
  <c r="G79"/>
  <c r="G78" s="1"/>
  <c r="G77" s="1"/>
  <c r="G75"/>
  <c r="G72"/>
  <c r="G69"/>
  <c r="G67"/>
  <c r="G65"/>
  <c r="G60"/>
  <c r="G59" s="1"/>
  <c r="G55"/>
  <c r="G53"/>
  <c r="G47"/>
  <c r="G46" s="1"/>
  <c r="G41"/>
  <c r="G40" s="1"/>
  <c r="G37"/>
  <c r="G36" s="1"/>
  <c r="G35" s="1"/>
  <c r="G34" s="1"/>
  <c r="G31"/>
  <c r="G30" s="1"/>
  <c r="G29" s="1"/>
  <c r="G25"/>
  <c r="G24" s="1"/>
  <c r="G23" s="1"/>
  <c r="G18"/>
  <c r="G17" s="1"/>
  <c r="G16" s="1"/>
  <c r="G14"/>
  <c r="G13" s="1"/>
  <c r="G12" s="1"/>
  <c r="H282" i="1"/>
  <c r="H281" s="1"/>
  <c r="H280" s="1"/>
  <c r="G283"/>
  <c r="G282" s="1"/>
  <c r="G281" s="1"/>
  <c r="G280" s="1"/>
  <c r="H283"/>
  <c r="H314"/>
  <c r="H313" s="1"/>
  <c r="H312" s="1"/>
  <c r="H311" s="1"/>
  <c r="H310" s="1"/>
  <c r="H309" s="1"/>
  <c r="H305"/>
  <c r="H304" s="1"/>
  <c r="H303" s="1"/>
  <c r="H302" s="1"/>
  <c r="H301" s="1"/>
  <c r="H300" s="1"/>
  <c r="H297"/>
  <c r="H296" s="1"/>
  <c r="H295" s="1"/>
  <c r="H294" s="1"/>
  <c r="H293" s="1"/>
  <c r="H292" s="1"/>
  <c r="H290"/>
  <c r="H289" s="1"/>
  <c r="H288" s="1"/>
  <c r="H287" s="1"/>
  <c r="H286" s="1"/>
  <c r="H285" s="1"/>
  <c r="H278"/>
  <c r="H276"/>
  <c r="H270"/>
  <c r="H269" s="1"/>
  <c r="H267"/>
  <c r="H266" s="1"/>
  <c r="H262"/>
  <c r="H260"/>
  <c r="H258"/>
  <c r="H254" s="1"/>
  <c r="H256"/>
  <c r="H250"/>
  <c r="H249" s="1"/>
  <c r="H248" s="1"/>
  <c r="H247" s="1"/>
  <c r="H245"/>
  <c r="H243"/>
  <c r="H241"/>
  <c r="H239"/>
  <c r="H232"/>
  <c r="H231" s="1"/>
  <c r="H230" s="1"/>
  <c r="H229" s="1"/>
  <c r="H228" s="1"/>
  <c r="H226"/>
  <c r="H225" s="1"/>
  <c r="H224" s="1"/>
  <c r="H223" s="1"/>
  <c r="H222" s="1"/>
  <c r="H219"/>
  <c r="H218" s="1"/>
  <c r="H217" s="1"/>
  <c r="H216" s="1"/>
  <c r="H215" s="1"/>
  <c r="H213"/>
  <c r="H206"/>
  <c r="H205" s="1"/>
  <c r="H204" s="1"/>
  <c r="H203" s="1"/>
  <c r="H202" s="1"/>
  <c r="H201" s="1"/>
  <c r="H199"/>
  <c r="H198" s="1"/>
  <c r="H197" s="1"/>
  <c r="H196" s="1"/>
  <c r="H195" s="1"/>
  <c r="H194" s="1"/>
  <c r="H192"/>
  <c r="H191" s="1"/>
  <c r="H187"/>
  <c r="H185"/>
  <c r="H179"/>
  <c r="H178" s="1"/>
  <c r="H177" s="1"/>
  <c r="H176" s="1"/>
  <c r="H173"/>
  <c r="H172" s="1"/>
  <c r="H171" s="1"/>
  <c r="H170" s="1"/>
  <c r="H169" s="1"/>
  <c r="H165"/>
  <c r="H164" s="1"/>
  <c r="H163" s="1"/>
  <c r="H162" s="1"/>
  <c r="H161" s="1"/>
  <c r="H160" s="1"/>
  <c r="H153" s="1"/>
  <c r="H157"/>
  <c r="H156" s="1"/>
  <c r="H155" s="1"/>
  <c r="H154" s="1"/>
  <c r="H151"/>
  <c r="H148"/>
  <c r="H145"/>
  <c r="H138"/>
  <c r="H137" s="1"/>
  <c r="H135"/>
  <c r="H134" s="1"/>
  <c r="H128"/>
  <c r="H127" s="1"/>
  <c r="H126" s="1"/>
  <c r="H125" s="1"/>
  <c r="H123"/>
  <c r="H122" s="1"/>
  <c r="H116"/>
  <c r="H115" s="1"/>
  <c r="H114" s="1"/>
  <c r="H113" s="1"/>
  <c r="H112" s="1"/>
  <c r="H110"/>
  <c r="H109" s="1"/>
  <c r="H108" s="1"/>
  <c r="H107" s="1"/>
  <c r="H106" s="1"/>
  <c r="H103"/>
  <c r="H102" s="1"/>
  <c r="H101" s="1"/>
  <c r="H100" s="1"/>
  <c r="H99" s="1"/>
  <c r="H98" s="1"/>
  <c r="H96"/>
  <c r="H94"/>
  <c r="H92"/>
  <c r="H86"/>
  <c r="H84"/>
  <c r="H82"/>
  <c r="H80"/>
  <c r="H78"/>
  <c r="H71"/>
  <c r="H70" s="1"/>
  <c r="H69" s="1"/>
  <c r="H68" s="1"/>
  <c r="H67" s="1"/>
  <c r="H66" s="1"/>
  <c r="H64"/>
  <c r="H61"/>
  <c r="H58"/>
  <c r="H56"/>
  <c r="H54"/>
  <c r="H49"/>
  <c r="H47"/>
  <c r="H41"/>
  <c r="H40" s="1"/>
  <c r="H39" s="1"/>
  <c r="H35"/>
  <c r="H34" s="1"/>
  <c r="H33" s="1"/>
  <c r="H29"/>
  <c r="H28" s="1"/>
  <c r="H27" s="1"/>
  <c r="H23"/>
  <c r="H22" s="1"/>
  <c r="H21" s="1"/>
  <c r="H20" s="1"/>
  <c r="H19" s="1"/>
  <c r="H18" s="1"/>
  <c r="H15"/>
  <c r="H14" s="1"/>
  <c r="H13" s="1"/>
  <c r="H12" s="1"/>
  <c r="H11" s="1"/>
  <c r="E129" i="3" l="1"/>
  <c r="E122"/>
  <c r="E121" s="1"/>
  <c r="E91"/>
  <c r="E22"/>
  <c r="E116"/>
  <c r="E56"/>
  <c r="E55" s="1"/>
  <c r="E54" s="1"/>
  <c r="E161"/>
  <c r="E70"/>
  <c r="E69" s="1"/>
  <c r="E13"/>
  <c r="E39"/>
  <c r="E38" s="1"/>
  <c r="E47"/>
  <c r="E46" s="1"/>
  <c r="E33"/>
  <c r="E63"/>
  <c r="E62" s="1"/>
  <c r="E61" s="1"/>
  <c r="E78"/>
  <c r="E77" s="1"/>
  <c r="E98"/>
  <c r="E115"/>
  <c r="E128"/>
  <c r="E141"/>
  <c r="E140" s="1"/>
  <c r="E139" s="1"/>
  <c r="G172" i="2"/>
  <c r="G171" s="1"/>
  <c r="G170" s="1"/>
  <c r="G52"/>
  <c r="G51" s="1"/>
  <c r="G50" s="1"/>
  <c r="H299" i="1"/>
  <c r="G192" i="2"/>
  <c r="G191" s="1"/>
  <c r="G190" s="1"/>
  <c r="G189" s="1"/>
  <c r="G217"/>
  <c r="G216" s="1"/>
  <c r="G215" s="1"/>
  <c r="G214" s="1"/>
  <c r="G64"/>
  <c r="G58" s="1"/>
  <c r="G57" s="1"/>
  <c r="G203"/>
  <c r="G202" s="1"/>
  <c r="G119"/>
  <c r="G118" s="1"/>
  <c r="G117" s="1"/>
  <c r="G116" s="1"/>
  <c r="G246"/>
  <c r="G245" s="1"/>
  <c r="G244" s="1"/>
  <c r="G243" s="1"/>
  <c r="G242" s="1"/>
  <c r="G210"/>
  <c r="G209" s="1"/>
  <c r="G208" s="1"/>
  <c r="G22"/>
  <c r="G21" s="1"/>
  <c r="G182"/>
  <c r="G181" s="1"/>
  <c r="G229"/>
  <c r="G228" s="1"/>
  <c r="G227" s="1"/>
  <c r="G45"/>
  <c r="G44" s="1"/>
  <c r="G105"/>
  <c r="G104" s="1"/>
  <c r="G103" s="1"/>
  <c r="G102" s="1"/>
  <c r="G155"/>
  <c r="G154" s="1"/>
  <c r="G153" s="1"/>
  <c r="G152" s="1"/>
  <c r="G33"/>
  <c r="G132"/>
  <c r="H255" i="1"/>
  <c r="H32"/>
  <c r="H31" s="1"/>
  <c r="H53"/>
  <c r="H52" s="1"/>
  <c r="H51" s="1"/>
  <c r="H184"/>
  <c r="H183" s="1"/>
  <c r="H182" s="1"/>
  <c r="H121"/>
  <c r="H120" s="1"/>
  <c r="H119" s="1"/>
  <c r="H118" s="1"/>
  <c r="H190"/>
  <c r="H189" s="1"/>
  <c r="H77"/>
  <c r="H76" s="1"/>
  <c r="H75" s="1"/>
  <c r="H74" s="1"/>
  <c r="H105"/>
  <c r="H133"/>
  <c r="H132" s="1"/>
  <c r="H131" s="1"/>
  <c r="H130" s="1"/>
  <c r="H211"/>
  <c r="H210" s="1"/>
  <c r="H209" s="1"/>
  <c r="H208" s="1"/>
  <c r="H265"/>
  <c r="H264" s="1"/>
  <c r="H46"/>
  <c r="H45" s="1"/>
  <c r="H44" s="1"/>
  <c r="H91"/>
  <c r="H90" s="1"/>
  <c r="H89" s="1"/>
  <c r="H88" s="1"/>
  <c r="H144"/>
  <c r="H143" s="1"/>
  <c r="H142" s="1"/>
  <c r="H141" s="1"/>
  <c r="H140" s="1"/>
  <c r="H275"/>
  <c r="H274" s="1"/>
  <c r="H273" s="1"/>
  <c r="H272" s="1"/>
  <c r="H238"/>
  <c r="H237" s="1"/>
  <c r="H236" s="1"/>
  <c r="H235" s="1"/>
  <c r="H221"/>
  <c r="H253"/>
  <c r="E90" i="3" l="1"/>
  <c r="E89" s="1"/>
  <c r="E68"/>
  <c r="E127"/>
  <c r="E12"/>
  <c r="E11" s="1"/>
  <c r="G11" i="2"/>
  <c r="G49"/>
  <c r="G95"/>
  <c r="G169"/>
  <c r="G151" s="1"/>
  <c r="H43" i="1"/>
  <c r="H26" s="1"/>
  <c r="H25" s="1"/>
  <c r="H181"/>
  <c r="H168" s="1"/>
  <c r="H252"/>
  <c r="H234" s="1"/>
  <c r="H73"/>
  <c r="E165" i="3" l="1"/>
  <c r="G262" i="2"/>
  <c r="H167" i="1"/>
  <c r="H316" s="1"/>
  <c r="D57" i="3" l="1"/>
  <c r="F200" i="2"/>
  <c r="F199" s="1"/>
  <c r="F198" s="1"/>
  <c r="F197" s="1"/>
  <c r="F195"/>
  <c r="F167"/>
  <c r="F166" s="1"/>
  <c r="F165" s="1"/>
  <c r="F164" s="1"/>
  <c r="F53"/>
  <c r="F47"/>
  <c r="F46" s="1"/>
  <c r="G250" i="1" l="1"/>
  <c r="G249" s="1"/>
  <c r="G278"/>
  <c r="G185"/>
  <c r="G47"/>
  <c r="G270"/>
  <c r="G269" s="1"/>
  <c r="G267"/>
  <c r="G266" s="1"/>
  <c r="G248" l="1"/>
  <c r="G247" s="1"/>
  <c r="G265"/>
  <c r="G264" s="1"/>
  <c r="F187" i="2" l="1"/>
  <c r="F186" s="1"/>
  <c r="F184"/>
  <c r="F183" s="1"/>
  <c r="D132" i="3"/>
  <c r="G92" i="1"/>
  <c r="F182" i="2" l="1"/>
  <c r="F181" s="1"/>
  <c r="F173"/>
  <c r="F37" l="1"/>
  <c r="G173" i="1"/>
  <c r="D154" i="3"/>
  <c r="D153" s="1"/>
  <c r="F41" i="2"/>
  <c r="F40" s="1"/>
  <c r="G165" i="1"/>
  <c r="G164" s="1"/>
  <c r="G163" s="1"/>
  <c r="G162" s="1"/>
  <c r="G161" s="1"/>
  <c r="G160" s="1"/>
  <c r="G157"/>
  <c r="G156" s="1"/>
  <c r="G155" s="1"/>
  <c r="G154" s="1"/>
  <c r="F124" i="2"/>
  <c r="G96" i="1"/>
  <c r="D85" i="3"/>
  <c r="D75"/>
  <c r="D36"/>
  <c r="F112" i="2"/>
  <c r="G84" i="1"/>
  <c r="G153" l="1"/>
  <c r="D59" i="3" l="1"/>
  <c r="F55" i="2"/>
  <c r="G49" i="1"/>
  <c r="G187"/>
  <c r="F108" i="2"/>
  <c r="F250"/>
  <c r="G148" i="1"/>
  <c r="D56" i="3" l="1"/>
  <c r="D55" s="1"/>
  <c r="D54" s="1"/>
  <c r="F52" i="2"/>
  <c r="F51" s="1"/>
  <c r="F50" s="1"/>
  <c r="G184" i="1"/>
  <c r="G183" s="1"/>
  <c r="G182" s="1"/>
  <c r="G46"/>
  <c r="G45" s="1"/>
  <c r="G44" s="1"/>
  <c r="D163" i="3"/>
  <c r="D158"/>
  <c r="D157" s="1"/>
  <c r="D151"/>
  <c r="D150" s="1"/>
  <c r="D148"/>
  <c r="D145"/>
  <c r="D142"/>
  <c r="D137"/>
  <c r="D135"/>
  <c r="D130"/>
  <c r="D123"/>
  <c r="D122" s="1"/>
  <c r="D119"/>
  <c r="D117"/>
  <c r="D113"/>
  <c r="D111"/>
  <c r="D108"/>
  <c r="D105"/>
  <c r="D103"/>
  <c r="D101"/>
  <c r="D99"/>
  <c r="D96"/>
  <c r="D92"/>
  <c r="D87"/>
  <c r="D83"/>
  <c r="D81"/>
  <c r="D79"/>
  <c r="D73"/>
  <c r="D71"/>
  <c r="D66"/>
  <c r="D64"/>
  <c r="D52"/>
  <c r="D51" s="1"/>
  <c r="D49"/>
  <c r="D48" s="1"/>
  <c r="D42"/>
  <c r="D34"/>
  <c r="D33" s="1"/>
  <c r="D40"/>
  <c r="D31"/>
  <c r="D29"/>
  <c r="D27"/>
  <c r="D25"/>
  <c r="D23"/>
  <c r="D20"/>
  <c r="D18"/>
  <c r="D16"/>
  <c r="D14"/>
  <c r="D134" l="1"/>
  <c r="D129"/>
  <c r="D91"/>
  <c r="D22"/>
  <c r="D98"/>
  <c r="D121"/>
  <c r="D70"/>
  <c r="D69" s="1"/>
  <c r="D63"/>
  <c r="D62" s="1"/>
  <c r="D61" s="1"/>
  <c r="D39"/>
  <c r="D38" s="1"/>
  <c r="D161"/>
  <c r="D116"/>
  <c r="D47"/>
  <c r="D13"/>
  <c r="D78"/>
  <c r="D77" s="1"/>
  <c r="D141"/>
  <c r="D140" s="1"/>
  <c r="D115"/>
  <c r="D128"/>
  <c r="D90" l="1"/>
  <c r="D89" s="1"/>
  <c r="D127"/>
  <c r="D12"/>
  <c r="D11" s="1"/>
  <c r="D139"/>
  <c r="D46"/>
  <c r="D68"/>
  <c r="D165" l="1"/>
  <c r="F60" i="2"/>
  <c r="F59" s="1"/>
  <c r="G305" i="1"/>
  <c r="G304" s="1"/>
  <c r="G303" s="1"/>
  <c r="G302" s="1"/>
  <c r="G297"/>
  <c r="G296" s="1"/>
  <c r="G295" s="1"/>
  <c r="G294" s="1"/>
  <c r="G293" s="1"/>
  <c r="G292" s="1"/>
  <c r="G151"/>
  <c r="G145"/>
  <c r="G290"/>
  <c r="G289" s="1"/>
  <c r="G288" s="1"/>
  <c r="G138"/>
  <c r="G137" s="1"/>
  <c r="G135"/>
  <c r="G134" s="1"/>
  <c r="G128"/>
  <c r="G127" s="1"/>
  <c r="G126" s="1"/>
  <c r="G125" s="1"/>
  <c r="G123"/>
  <c r="G122" s="1"/>
  <c r="G116"/>
  <c r="G115" s="1"/>
  <c r="G114" s="1"/>
  <c r="G113" s="1"/>
  <c r="G112" s="1"/>
  <c r="G110"/>
  <c r="G109" s="1"/>
  <c r="G108" s="1"/>
  <c r="G107" s="1"/>
  <c r="G106" s="1"/>
  <c r="G276"/>
  <c r="G262"/>
  <c r="G260"/>
  <c r="G258"/>
  <c r="G256"/>
  <c r="G245"/>
  <c r="G243"/>
  <c r="G241"/>
  <c r="G239"/>
  <c r="G232"/>
  <c r="G231" s="1"/>
  <c r="G226"/>
  <c r="G103"/>
  <c r="G102" s="1"/>
  <c r="G219"/>
  <c r="G218" s="1"/>
  <c r="G217" s="1"/>
  <c r="G216" s="1"/>
  <c r="G215" s="1"/>
  <c r="G94"/>
  <c r="G172"/>
  <c r="G171" s="1"/>
  <c r="G170" s="1"/>
  <c r="G169" s="1"/>
  <c r="G179"/>
  <c r="G178" s="1"/>
  <c r="G86"/>
  <c r="G82"/>
  <c r="G80"/>
  <c r="G78"/>
  <c r="G213"/>
  <c r="G206"/>
  <c r="G205" s="1"/>
  <c r="G204" s="1"/>
  <c r="G203" s="1"/>
  <c r="G202" s="1"/>
  <c r="G201" s="1"/>
  <c r="G199"/>
  <c r="G198" s="1"/>
  <c r="G197" s="1"/>
  <c r="G196" s="1"/>
  <c r="G192"/>
  <c r="G191" s="1"/>
  <c r="G314"/>
  <c r="G313" s="1"/>
  <c r="G312" s="1"/>
  <c r="G311" s="1"/>
  <c r="G71"/>
  <c r="G70" s="1"/>
  <c r="G69" s="1"/>
  <c r="G68" s="1"/>
  <c r="G64"/>
  <c r="G61"/>
  <c r="G58"/>
  <c r="G56"/>
  <c r="G54"/>
  <c r="G23"/>
  <c r="G22" s="1"/>
  <c r="G21" s="1"/>
  <c r="G20" s="1"/>
  <c r="G19" s="1"/>
  <c r="G15"/>
  <c r="G14" s="1"/>
  <c r="G13" s="1"/>
  <c r="G29"/>
  <c r="G28" s="1"/>
  <c r="G27" s="1"/>
  <c r="G35"/>
  <c r="G34" s="1"/>
  <c r="G33" s="1"/>
  <c r="G41"/>
  <c r="G40" s="1"/>
  <c r="G39" s="1"/>
  <c r="F14" i="2"/>
  <c r="F13" s="1"/>
  <c r="F12" s="1"/>
  <c r="F18"/>
  <c r="F17" s="1"/>
  <c r="F16" s="1"/>
  <c r="F25"/>
  <c r="F24" s="1"/>
  <c r="F23" s="1"/>
  <c r="F31"/>
  <c r="F30" s="1"/>
  <c r="F29" s="1"/>
  <c r="F36"/>
  <c r="F35" s="1"/>
  <c r="F34" s="1"/>
  <c r="F33" s="1"/>
  <c r="F65"/>
  <c r="F69"/>
  <c r="F72"/>
  <c r="F75"/>
  <c r="F79"/>
  <c r="F78" s="1"/>
  <c r="F86"/>
  <c r="F85" s="1"/>
  <c r="F84" s="1"/>
  <c r="F83" s="1"/>
  <c r="F82" s="1"/>
  <c r="F81" s="1"/>
  <c r="F93"/>
  <c r="F92" s="1"/>
  <c r="F91" s="1"/>
  <c r="F90" s="1"/>
  <c r="F89" s="1"/>
  <c r="F88" s="1"/>
  <c r="F100"/>
  <c r="F99" s="1"/>
  <c r="F106"/>
  <c r="F110"/>
  <c r="F114"/>
  <c r="F120"/>
  <c r="F122"/>
  <c r="F130"/>
  <c r="F129" s="1"/>
  <c r="F128" s="1"/>
  <c r="F127" s="1"/>
  <c r="F126" s="1"/>
  <c r="F137"/>
  <c r="F136" s="1"/>
  <c r="F143"/>
  <c r="F142" s="1"/>
  <c r="F149"/>
  <c r="F148" s="1"/>
  <c r="F156"/>
  <c r="F158"/>
  <c r="F175"/>
  <c r="F177"/>
  <c r="F193"/>
  <c r="F206"/>
  <c r="F205" s="1"/>
  <c r="F204" s="1"/>
  <c r="F212"/>
  <c r="F211" s="1"/>
  <c r="F219"/>
  <c r="F218" s="1"/>
  <c r="F224"/>
  <c r="F223" s="1"/>
  <c r="F222" s="1"/>
  <c r="F221" s="1"/>
  <c r="F231"/>
  <c r="F230" s="1"/>
  <c r="F234"/>
  <c r="F233" s="1"/>
  <c r="F240"/>
  <c r="F239" s="1"/>
  <c r="F238" s="1"/>
  <c r="F237" s="1"/>
  <c r="F236" s="1"/>
  <c r="F247"/>
  <c r="F253"/>
  <c r="F260"/>
  <c r="F259" s="1"/>
  <c r="F258" s="1"/>
  <c r="F257" s="1"/>
  <c r="G254" i="1" l="1"/>
  <c r="G255"/>
  <c r="F119" i="2"/>
  <c r="F210"/>
  <c r="F209" s="1"/>
  <c r="F208" s="1"/>
  <c r="F192"/>
  <c r="F191" s="1"/>
  <c r="F190" s="1"/>
  <c r="F189" s="1"/>
  <c r="G275" i="1"/>
  <c r="G274" s="1"/>
  <c r="G273" s="1"/>
  <c r="G272" s="1"/>
  <c r="G190"/>
  <c r="G189" s="1"/>
  <c r="G181" s="1"/>
  <c r="F77" i="2"/>
  <c r="F141"/>
  <c r="F140" s="1"/>
  <c r="G121" i="1"/>
  <c r="G120" s="1"/>
  <c r="G119" s="1"/>
  <c r="F203" i="2"/>
  <c r="F202" s="1"/>
  <c r="G77" i="1"/>
  <c r="G76" s="1"/>
  <c r="G75" s="1"/>
  <c r="G74" s="1"/>
  <c r="G211"/>
  <c r="G210" s="1"/>
  <c r="G91"/>
  <c r="G90" s="1"/>
  <c r="G89" s="1"/>
  <c r="G88" s="1"/>
  <c r="G230"/>
  <c r="G229" s="1"/>
  <c r="G228" s="1"/>
  <c r="F105" i="2"/>
  <c r="F104" s="1"/>
  <c r="F103" s="1"/>
  <c r="F102" s="1"/>
  <c r="F147"/>
  <c r="F146" s="1"/>
  <c r="F145" s="1"/>
  <c r="F98"/>
  <c r="F97" s="1"/>
  <c r="G101" i="1"/>
  <c r="G100" s="1"/>
  <c r="G99" s="1"/>
  <c r="G98" s="1"/>
  <c r="F135" i="2"/>
  <c r="F134" s="1"/>
  <c r="F133" s="1"/>
  <c r="G177" i="1"/>
  <c r="G176" s="1"/>
  <c r="G105"/>
  <c r="F229" i="2"/>
  <c r="F228" s="1"/>
  <c r="F227" s="1"/>
  <c r="F246"/>
  <c r="F245" s="1"/>
  <c r="G144" i="1"/>
  <c r="G143" s="1"/>
  <c r="G287"/>
  <c r="G286" s="1"/>
  <c r="G285" s="1"/>
  <c r="G133"/>
  <c r="G132" s="1"/>
  <c r="G131" s="1"/>
  <c r="G130" s="1"/>
  <c r="G238"/>
  <c r="G237" s="1"/>
  <c r="G236" s="1"/>
  <c r="G235" s="1"/>
  <c r="G225"/>
  <c r="G224" s="1"/>
  <c r="G223" s="1"/>
  <c r="F22" i="2"/>
  <c r="F21" s="1"/>
  <c r="G32" i="1"/>
  <c r="G31" s="1"/>
  <c r="G301"/>
  <c r="G300" s="1"/>
  <c r="G53"/>
  <c r="G52" s="1"/>
  <c r="G51" s="1"/>
  <c r="G43" s="1"/>
  <c r="F162" i="2"/>
  <c r="G234" i="1" l="1"/>
  <c r="G26"/>
  <c r="G73"/>
  <c r="G253"/>
  <c r="G252" s="1"/>
  <c r="G168"/>
  <c r="G142"/>
  <c r="G141" s="1"/>
  <c r="G140" s="1"/>
  <c r="F244" i="2"/>
  <c r="F243" s="1"/>
  <c r="F118" l="1"/>
  <c r="F139"/>
  <c r="G222" i="1"/>
  <c r="G221" s="1"/>
  <c r="F67" i="2"/>
  <c r="F64" s="1"/>
  <c r="F58" s="1"/>
  <c r="F57" s="1"/>
  <c r="F49" l="1"/>
  <c r="F45"/>
  <c r="F44" s="1"/>
  <c r="F11" l="1"/>
  <c r="F96"/>
  <c r="F117" l="1"/>
  <c r="F116" s="1"/>
  <c r="F95" s="1"/>
  <c r="G18" i="1"/>
  <c r="G67"/>
  <c r="G66" s="1"/>
  <c r="G310"/>
  <c r="G309" s="1"/>
  <c r="G299" s="1"/>
  <c r="G209" l="1"/>
  <c r="G208" s="1"/>
  <c r="G195"/>
  <c r="F179" i="2" l="1"/>
  <c r="F172" s="1"/>
  <c r="F160"/>
  <c r="F155" s="1"/>
  <c r="F154" s="1"/>
  <c r="F153" s="1"/>
  <c r="F152" s="1"/>
  <c r="G12" i="1"/>
  <c r="G11" s="1"/>
  <c r="F256" i="2"/>
  <c r="F255" s="1"/>
  <c r="G194" i="1"/>
  <c r="G167" s="1"/>
  <c r="F217" i="2" l="1"/>
  <c r="F216" s="1"/>
  <c r="F215" s="1"/>
  <c r="F214" s="1"/>
  <c r="F132"/>
  <c r="F242"/>
  <c r="G118" i="1"/>
  <c r="G25" l="1"/>
  <c r="G316" s="1"/>
  <c r="F171" i="2"/>
  <c r="F170" s="1"/>
  <c r="F169" l="1"/>
  <c r="F151" s="1"/>
  <c r="F262" s="1"/>
</calcChain>
</file>

<file path=xl/sharedStrings.xml><?xml version="1.0" encoding="utf-8"?>
<sst xmlns="http://schemas.openxmlformats.org/spreadsheetml/2006/main" count="2597" uniqueCount="303">
  <si>
    <t xml:space="preserve"> к решению Собрания депутатов района</t>
  </si>
  <si>
    <t>"О бюджете муниципального образования</t>
  </si>
  <si>
    <t>тыс.руб</t>
  </si>
  <si>
    <t>Наименование учреждений</t>
  </si>
  <si>
    <t>Коды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</si>
  <si>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</si>
  <si>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</si>
  <si>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</si>
  <si>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</si>
  <si>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</si>
  <si>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</si>
  <si>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</si>
  <si>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</si>
  <si>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</si>
  <si>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</si>
  <si>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</si>
  <si>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</si>
  <si>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</si>
  <si>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</si>
  <si>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</si>
  <si>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</si>
  <si>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Транспорт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</si>
  <si>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</si>
  <si>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</si>
  <si>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</si>
  <si>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</si>
  <si>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</si>
  <si>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</si>
  <si>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</si>
  <si>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</si>
  <si>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</si>
  <si>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</si>
  <si>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</si>
  <si>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</si>
  <si>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</si>
  <si>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</si>
  <si>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</si>
  <si>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</si>
  <si>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</si>
  <si>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</si>
  <si>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</si>
  <si>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</si>
  <si>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</si>
  <si>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</si>
  <si>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</si>
  <si>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</si>
  <si>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</si>
  <si>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</si>
  <si>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</si>
  <si>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</si>
  <si>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</si>
  <si>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12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</si>
  <si>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</si>
  <si>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</si>
  <si>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</si>
  <si>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</si>
  <si>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</si>
  <si>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</si>
  <si>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</si>
  <si>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</si>
  <si>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Дотации бюджетам субъектов Российской Федерации и муниципальных образований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</si>
  <si>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</si>
  <si>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</si>
  <si>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</si>
  <si>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</si>
  <si>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</si>
  <si>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</si>
  <si>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</si>
  <si>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</si>
  <si>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</si>
  <si>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</si>
  <si>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</si>
  <si>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</si>
  <si>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</si>
  <si>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</si>
  <si>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</si>
  <si>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</si>
  <si>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</si>
  <si>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</si>
  <si>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</si>
  <si>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</si>
  <si>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</si>
  <si>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</si>
  <si>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</si>
  <si>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</si>
  <si>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</si>
  <si>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</si>
  <si>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</si>
  <si>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 xml:space="preserve"> 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</si>
  <si>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</si>
  <si>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</si>
  <si>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</si>
  <si>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</si>
  <si>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на 2016-2018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</si>
  <si>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</si>
  <si>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</si>
  <si>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</si>
  <si>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</si>
  <si>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</si>
  <si>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</si>
  <si>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</si>
  <si>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</si>
  <si>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</si>
  <si>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</si>
  <si>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</si>
  <si>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</si>
  <si>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</si>
  <si>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</si>
  <si>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</si>
  <si>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</si>
  <si>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</si>
  <si>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</si>
  <si>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</si>
  <si>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</si>
  <si>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</si>
  <si>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</si>
  <si>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</si>
  <si>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</si>
  <si>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</si>
  <si>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</si>
  <si>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</si>
  <si>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</si>
  <si>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</si>
  <si>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</si>
  <si>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</si>
  <si>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</si>
  <si>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</si>
  <si>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</si>
  <si>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07 1 02 51180</t>
  </si>
  <si>
    <t>Подпрограмма муниципальной программы «Молодежная  поолитика»</t>
  </si>
  <si>
    <t xml:space="preserve">Муниципальная программа муниципального образования «Пустошкинский район» «Развитие образования и молодежной политики в Пустошкинском районе» на 2016-2018 годы </t>
  </si>
  <si>
    <t>Основное мероприятие «Молодежь»</t>
  </si>
  <si>
    <t>Реализация мероприятий активной политики и дополнительных мероприятий в сфере занятости населения</t>
  </si>
  <si>
    <t>01 0 00 00000</t>
  </si>
  <si>
    <t>01 2 00 00000</t>
  </si>
  <si>
    <t>01 2 02 00000</t>
  </si>
  <si>
    <t>01 2 02 43040</t>
  </si>
  <si>
    <t>01 2 02 43030</t>
  </si>
  <si>
    <t>07 2 01 25900</t>
  </si>
  <si>
    <t>Муниципальная программа муниципального образования «Пустошкинский район» «Развитие транспортного обслуживания населения на территории муниципального образования «Пустошкинский район» на 2016-2018 годы»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</si>
  <si>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</si>
  <si>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Основное мероприятие «Совершенствование транспортного обслуживания населения на территории муниципального образования»</t>
  </si>
  <si>
    <t>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</si>
  <si>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Софинансирование за счет средств муниципального образования на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</si>
  <si>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06 0 00 00000</t>
  </si>
  <si>
    <t>06 1 00 00000</t>
  </si>
  <si>
    <t>06 1 01 00000</t>
  </si>
  <si>
    <t>06 2 01 00000</t>
  </si>
  <si>
    <t xml:space="preserve">06 2 01 41160 </t>
  </si>
  <si>
    <t xml:space="preserve">06 2 01 S1160 </t>
  </si>
  <si>
    <t>Компенсация расходов по возмещению убытков для обеспечения пассажирских  перевозок между поселениями в границах муниципального района</t>
  </si>
  <si>
    <t xml:space="preserve">06 2 01 41170 </t>
  </si>
  <si>
    <t>Расходы  на  компенсацию расходов по возмещению убытков для обеспечения пассажирских перевозок в границах городского поселения в соответствии с переданными полномочиями</t>
  </si>
  <si>
    <t xml:space="preserve">06 2 01 80300 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</si>
  <si>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</si>
  <si>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</si>
  <si>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06 2 00 00000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</si>
  <si>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</si>
  <si>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</si>
  <si>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</si>
  <si>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</si>
  <si>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на 2016-2018 годы»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</si>
  <si>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</si>
  <si>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</si>
  <si>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Осуществление расходов по содержанию имущества, оплата взносов на капитальный ремонт жилого фонда сельских поселений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</si>
  <si>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</si>
  <si>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</si>
  <si>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</si>
  <si>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</si>
  <si>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</si>
  <si>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</si>
  <si>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Муниципальная программа муниципального образования «Пустошкинский район» «Развитие культуры в Пустошкинском районе» на 2016-2018 годы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</si>
  <si>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</si>
  <si>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</si>
  <si>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Иные межбюджетные трансферты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</si>
  <si>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</si>
  <si>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</si>
  <si>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</si>
  <si>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</si>
  <si>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</si>
  <si>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</si>
  <si>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</si>
  <si>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</si>
  <si>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</si>
  <si>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</si>
  <si>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</si>
  <si>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</si>
  <si>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</si>
  <si>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</si>
  <si>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</si>
  <si>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</si>
  <si>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</si>
  <si>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</si>
  <si>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Развитие сети организаций общего, дополнительного и профессионального образования детей в соответствии с требованиями ФГОС и СанПин</t>
  </si>
  <si>
    <t>01 1 02 41010</t>
  </si>
  <si>
    <t>Мероприятий по организации питания в муниципальных общеобразовательных учреждениях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</si>
  <si>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</si>
  <si>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</si>
  <si>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</si>
  <si>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</si>
  <si>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</si>
  <si>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</si>
  <si>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</si>
  <si>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2016-2018 годы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</si>
  <si>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</si>
  <si>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</si>
  <si>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</si>
  <si>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</si>
  <si>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</si>
  <si>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</si>
  <si>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</si>
  <si>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</si>
  <si>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</si>
  <si>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</si>
  <si>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</si>
  <si>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</si>
  <si>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</si>
  <si>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</si>
  <si>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</si>
  <si>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</si>
  <si>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</si>
  <si>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</si>
  <si>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</si>
  <si>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</si>
  <si>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</si>
  <si>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</si>
  <si>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</si>
  <si>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</si>
  <si>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на 2016-2018 годы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</si>
  <si>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</si>
  <si>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</si>
  <si>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</si>
  <si>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</si>
  <si>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</si>
  <si>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</si>
  <si>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</si>
  <si>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</si>
  <si>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</si>
  <si>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</si>
  <si>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>09 1 01 S1140</t>
  </si>
  <si>
    <t>Формирование районных фондов финансовой поддержки бюджетов поселений</t>
  </si>
  <si>
    <t>07 3 01 70000</t>
  </si>
  <si>
    <t>Установление муниципальным служащим ежемесячных гарантированных, компенсационных выплат в целях стимулирования соблюдения установленных запретов и ограничений и повышения профессионального уровня</t>
  </si>
  <si>
    <t>Развитие форм и моделей вовлечения молодежи в трудовую и экономическую деятельность, реализация мер поддержки молодых семей</t>
  </si>
  <si>
    <t>Код ЦСР</t>
  </si>
  <si>
    <t>Расходы на обеспечение функций органов местного самоуправления</t>
  </si>
  <si>
    <t>90 9 01 00000</t>
  </si>
  <si>
    <t>90 9 01 00900</t>
  </si>
  <si>
    <t>90 9 03 00000</t>
  </si>
  <si>
    <t>90 9 03 00900</t>
  </si>
  <si>
    <t>ВР</t>
  </si>
  <si>
    <t>Сумма</t>
  </si>
  <si>
    <r>
      <t>Софинансирование за счет средств муниципального образования на</t>
    </r>
    <r>
      <rPr>
        <sz val="11"/>
        <color rgb="FF000000"/>
        <rFont val="Times New Roman"/>
        <family val="1"/>
        <charset val="204"/>
      </rPr>
      <t xml:space="preserve">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  </r>
  </si>
  <si>
    <t>Наименование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</si>
  <si>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муниципального образования «Пустошкинский район»</t>
    </r>
    <r>
      <rPr>
        <b/>
        <sz val="12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2"/>
        <rFont val="Times New Roman"/>
        <family val="1"/>
        <charset val="204"/>
      </rPr>
      <t>оциальной поддержке населения  Пустошкинского района» на 2016-2018 годы</t>
    </r>
  </si>
  <si>
    <t>06 2 01 41160</t>
  </si>
  <si>
    <t>06 2 01 S1160</t>
  </si>
  <si>
    <t>06 2 01 41170</t>
  </si>
  <si>
    <t>06 2 01 80300</t>
  </si>
  <si>
    <t>Иные непрограммные виды деятельности органов местного самоуправления Пустошкинского района</t>
  </si>
  <si>
    <t>90 0 00 00000</t>
  </si>
  <si>
    <t>Непрограммные расходы</t>
  </si>
  <si>
    <t>ИТОГО</t>
  </si>
  <si>
    <t>Муниципальная программа муниципального образования «Пустошкинский район» «Обеспечение безопасности граждан на территории Пустошкинского района» на 2016-2018 годы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</si>
  <si>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</si>
  <si>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</si>
  <si>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</si>
  <si>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</si>
  <si>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</si>
  <si>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</si>
  <si>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</si>
  <si>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>к решению Собрания депутатов района</t>
  </si>
  <si>
    <t xml:space="preserve">06 2 01 S1170 </t>
  </si>
  <si>
    <t>Софинансирование за счет средств муниципального образования на компенсацию расходов по возмещению убытков для обеспечения пассажирских  перевозок между поселениями в границах муниципального района</t>
  </si>
  <si>
    <t>06 1 01 S1190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</si>
  <si>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</si>
  <si>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</si>
  <si>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</si>
  <si>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</si>
  <si>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</si>
  <si>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</si>
  <si>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</si>
  <si>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</si>
  <si>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</si>
  <si>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</si>
  <si>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04 1 01 21800</t>
  </si>
  <si>
    <t>Проведение мероприятий по профилактике правонарушений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</si>
  <si>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</si>
  <si>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</si>
  <si>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"Пустошкинский район" на 2017 год</t>
  </si>
  <si>
    <t xml:space="preserve">"Пустошкинский район" на 2017 год </t>
  </si>
  <si>
    <t>и на плановый период 2018 и 2019 годов"</t>
  </si>
  <si>
    <t xml:space="preserve">и на плановый период 2018 и 2019 годов" 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</si>
  <si>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</si>
  <si>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Приложение № 6.1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</si>
  <si>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плановый период 2018 и 2019 годов</t>
  </si>
  <si>
    <t>Ведомственная структура расходов бюджета муниципального образования "Пустошкинский район" на на плановый период 2018 и 2019 годов</t>
  </si>
  <si>
    <t>2018 год</t>
  </si>
  <si>
    <t>2019 год</t>
  </si>
  <si>
    <t>сумма</t>
  </si>
  <si>
    <t>Приложение № 7.1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</si>
  <si>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плановый период 2018 и 2019 годов</t>
  </si>
  <si>
    <t>Приложение № 8.1</t>
  </si>
</sst>
</file>

<file path=xl/styles.xml><?xml version="1.0" encoding="utf-8"?>
<styleSheet xmlns="http://schemas.openxmlformats.org/spreadsheetml/2006/main">
  <numFmts count="1">
    <numFmt numFmtId="164" formatCode="0.0"/>
  </numFmts>
  <fonts count="31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4" fillId="0" borderId="0"/>
    <xf numFmtId="0" fontId="19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207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49" fontId="4" fillId="0" borderId="2" xfId="0" applyNumberFormat="1" applyFont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16" fillId="5" borderId="6" xfId="1" applyNumberFormat="1" applyFont="1" applyFill="1" applyBorder="1" applyAlignment="1">
      <alignment horizontal="center" vertical="top" shrinkToFit="1"/>
    </xf>
    <xf numFmtId="49" fontId="8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0" fillId="3" borderId="6" xfId="0" applyNumberFormat="1" applyFont="1" applyFill="1" applyBorder="1" applyAlignment="1">
      <alignment horizontal="left" vertical="top" wrapText="1"/>
    </xf>
    <xf numFmtId="49" fontId="12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49" fontId="1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justify" vertical="top"/>
    </xf>
    <xf numFmtId="0" fontId="20" fillId="0" borderId="9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2" fillId="0" borderId="0" xfId="0" applyFont="1"/>
    <xf numFmtId="49" fontId="10" fillId="0" borderId="4" xfId="0" applyNumberFormat="1" applyFont="1" applyBorder="1" applyAlignment="1">
      <alignment horizontal="center" vertical="top" wrapText="1"/>
    </xf>
    <xf numFmtId="49" fontId="17" fillId="2" borderId="3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49" fontId="17" fillId="3" borderId="7" xfId="1" applyNumberFormat="1" applyFont="1" applyFill="1" applyBorder="1" applyAlignment="1">
      <alignment horizontal="center" vertical="top" shrinkToFit="1"/>
    </xf>
    <xf numFmtId="0" fontId="24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5" fillId="0" borderId="0" xfId="0" applyFont="1" applyAlignment="1">
      <alignment horizontal="justify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6" fillId="0" borderId="4" xfId="0" applyNumberFormat="1" applyFont="1" applyFill="1" applyBorder="1" applyAlignment="1">
      <alignment horizontal="center" vertical="top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26" fillId="6" borderId="3" xfId="0" applyNumberFormat="1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justify"/>
    </xf>
    <xf numFmtId="0" fontId="0" fillId="0" borderId="0" xfId="0" applyBorder="1"/>
    <xf numFmtId="49" fontId="9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3" fillId="0" borderId="5" xfId="0" applyNumberFormat="1" applyFont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left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3" borderId="8" xfId="0" applyNumberFormat="1" applyFont="1" applyFill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11" fillId="0" borderId="6" xfId="0" applyFont="1" applyBorder="1" applyAlignment="1">
      <alignment vertical="top"/>
    </xf>
    <xf numFmtId="0" fontId="12" fillId="0" borderId="6" xfId="0" applyFont="1" applyBorder="1" applyAlignment="1">
      <alignment vertical="top"/>
    </xf>
    <xf numFmtId="0" fontId="9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vertical="top" wrapText="1"/>
    </xf>
    <xf numFmtId="0" fontId="27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wrapText="1"/>
    </xf>
    <xf numFmtId="0" fontId="12" fillId="7" borderId="6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17" fillId="7" borderId="5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7" fillId="7" borderId="6" xfId="0" applyFont="1" applyFill="1" applyBorder="1" applyAlignment="1">
      <alignment horizontal="center" vertical="top" wrapText="1"/>
    </xf>
    <xf numFmtId="0" fontId="17" fillId="7" borderId="6" xfId="3" applyFont="1" applyFill="1" applyBorder="1" applyAlignment="1" applyProtection="1">
      <alignment horizontal="justify" vertical="top" wrapText="1"/>
    </xf>
    <xf numFmtId="0" fontId="17" fillId="7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0" fontId="17" fillId="7" borderId="5" xfId="3" applyFont="1" applyFill="1" applyBorder="1" applyAlignment="1" applyProtection="1">
      <alignment horizontal="justify" vertical="top" wrapText="1"/>
    </xf>
    <xf numFmtId="0" fontId="30" fillId="0" borderId="6" xfId="0" applyFont="1" applyBorder="1" applyAlignment="1">
      <alignment horizontal="center" vertical="top"/>
    </xf>
    <xf numFmtId="0" fontId="17" fillId="0" borderId="6" xfId="0" applyFont="1" applyBorder="1" applyAlignment="1">
      <alignment horizontal="center" vertical="top"/>
    </xf>
    <xf numFmtId="164" fontId="17" fillId="0" borderId="6" xfId="0" applyNumberFormat="1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164" fontId="17" fillId="0" borderId="5" xfId="0" applyNumberFormat="1" applyFont="1" applyBorder="1" applyAlignment="1">
      <alignment horizontal="center" vertical="top"/>
    </xf>
    <xf numFmtId="0" fontId="2" fillId="7" borderId="12" xfId="0" applyFont="1" applyFill="1" applyBorder="1" applyAlignment="1">
      <alignment horizontal="justify" vertical="top" wrapText="1"/>
    </xf>
    <xf numFmtId="0" fontId="2" fillId="7" borderId="12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164" fontId="2" fillId="0" borderId="12" xfId="0" applyNumberFormat="1" applyFont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 wrapText="1"/>
    </xf>
    <xf numFmtId="0" fontId="12" fillId="4" borderId="6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3" fillId="0" borderId="6" xfId="0" applyNumberFormat="1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justify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0" fontId="12" fillId="4" borderId="5" xfId="0" applyFont="1" applyFill="1" applyBorder="1" applyAlignment="1">
      <alignment horizontal="justify" vertical="top" wrapText="1"/>
    </xf>
    <xf numFmtId="164" fontId="23" fillId="4" borderId="6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23" fillId="3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164" fontId="23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11" fillId="4" borderId="6" xfId="0" applyNumberFormat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11" fillId="0" borderId="6" xfId="0" applyNumberFormat="1" applyFont="1" applyBorder="1" applyAlignment="1">
      <alignment horizontal="justify" vertical="top" wrapText="1"/>
    </xf>
    <xf numFmtId="164" fontId="23" fillId="0" borderId="8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justify" vertical="top" wrapText="1"/>
    </xf>
    <xf numFmtId="0" fontId="7" fillId="0" borderId="6" xfId="0" applyFont="1" applyFill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0" fontId="11" fillId="0" borderId="4" xfId="0" applyFont="1" applyBorder="1" applyAlignment="1">
      <alignment vertical="top"/>
    </xf>
    <xf numFmtId="0" fontId="10" fillId="0" borderId="6" xfId="0" applyFont="1" applyFill="1" applyBorder="1" applyAlignment="1">
      <alignment horizontal="justify" vertical="top" wrapText="1"/>
    </xf>
    <xf numFmtId="164" fontId="23" fillId="3" borderId="4" xfId="0" applyNumberFormat="1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justify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0" fontId="9" fillId="3" borderId="6" xfId="1" applyFont="1" applyFill="1" applyBorder="1" applyAlignment="1">
      <alignment horizontal="justify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justify" vertical="top" wrapText="1"/>
    </xf>
    <xf numFmtId="164" fontId="18" fillId="2" borderId="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justify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2" fillId="0" borderId="4" xfId="0" applyFont="1" applyBorder="1" applyAlignment="1">
      <alignment vertical="top"/>
    </xf>
    <xf numFmtId="0" fontId="17" fillId="6" borderId="3" xfId="0" applyFont="1" applyFill="1" applyBorder="1" applyAlignment="1">
      <alignment horizontal="justify" vertical="top" wrapText="1"/>
    </xf>
    <xf numFmtId="164" fontId="6" fillId="6" borderId="3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justify" vertical="top" wrapText="1"/>
    </xf>
    <xf numFmtId="0" fontId="9" fillId="0" borderId="6" xfId="0" applyFont="1" applyBorder="1" applyAlignment="1">
      <alignment vertical="top"/>
    </xf>
    <xf numFmtId="164" fontId="7" fillId="3" borderId="4" xfId="0" applyNumberFormat="1" applyFont="1" applyFill="1" applyBorder="1" applyAlignment="1">
      <alignment horizontal="center" vertical="top" wrapText="1"/>
    </xf>
    <xf numFmtId="0" fontId="17" fillId="2" borderId="3" xfId="1" applyFont="1" applyFill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0" fontId="9" fillId="3" borderId="7" xfId="1" applyFont="1" applyFill="1" applyBorder="1" applyAlignment="1">
      <alignment horizontal="justify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0" fontId="24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top"/>
    </xf>
    <xf numFmtId="0" fontId="1" fillId="0" borderId="14" xfId="0" applyFont="1" applyBorder="1" applyAlignment="1"/>
    <xf numFmtId="0" fontId="1" fillId="0" borderId="14" xfId="0" applyFont="1" applyBorder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29" fillId="0" borderId="0" xfId="0" applyFont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164" fontId="4" fillId="0" borderId="15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13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/>
    </xf>
    <xf numFmtId="0" fontId="2" fillId="0" borderId="19" xfId="0" applyFont="1" applyBorder="1" applyAlignment="1">
      <alignment horizontal="center" vertical="top"/>
    </xf>
    <xf numFmtId="0" fontId="2" fillId="7" borderId="11" xfId="0" applyFont="1" applyFill="1" applyBorder="1" applyAlignment="1">
      <alignment horizontal="center" vertical="top" wrapText="1"/>
    </xf>
    <xf numFmtId="0" fontId="2" fillId="7" borderId="19" xfId="0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/>
    </xf>
    <xf numFmtId="0" fontId="2" fillId="0" borderId="18" xfId="0" applyFont="1" applyBorder="1" applyAlignment="1">
      <alignment horizontal="center" vertical="top"/>
    </xf>
  </cellXfs>
  <cellStyles count="4">
    <cellStyle name="Гиперссылка" xfId="3" builtinId="8"/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7"/>
  <sheetViews>
    <sheetView topLeftCell="A284" zoomScale="120" zoomScaleNormal="120" zoomScaleSheetLayoutView="100" workbookViewId="0">
      <selection activeCell="C285" sqref="C285:H288"/>
    </sheetView>
  </sheetViews>
  <sheetFormatPr defaultRowHeight="12.75"/>
  <cols>
    <col min="1" max="1" width="64.85546875" style="37" customWidth="1"/>
    <col min="2" max="2" width="5.42578125" style="3" customWidth="1"/>
    <col min="3" max="4" width="5.7109375" style="38" customWidth="1"/>
    <col min="5" max="5" width="14" style="38" customWidth="1"/>
    <col min="6" max="6" width="6" style="38" customWidth="1"/>
    <col min="7" max="7" width="11.140625" style="39" customWidth="1"/>
    <col min="8" max="8" width="11.5703125" customWidth="1"/>
  </cols>
  <sheetData>
    <row r="1" spans="1:9" ht="15.75">
      <c r="A1" s="189" t="s">
        <v>294</v>
      </c>
      <c r="B1" s="189"/>
      <c r="C1" s="189"/>
      <c r="D1" s="189"/>
      <c r="E1" s="189"/>
      <c r="F1" s="189"/>
      <c r="G1" s="189"/>
      <c r="H1" s="189"/>
    </row>
    <row r="2" spans="1:9" ht="15.75">
      <c r="A2" s="189" t="s">
        <v>0</v>
      </c>
      <c r="B2" s="189"/>
      <c r="C2" s="189"/>
      <c r="D2" s="189"/>
      <c r="E2" s="189"/>
      <c r="F2" s="189"/>
      <c r="G2" s="189"/>
      <c r="H2" s="189"/>
    </row>
    <row r="3" spans="1:9" ht="15.75">
      <c r="A3" s="189" t="s">
        <v>1</v>
      </c>
      <c r="B3" s="189"/>
      <c r="C3" s="189"/>
      <c r="D3" s="189"/>
      <c r="E3" s="189"/>
      <c r="F3" s="189"/>
      <c r="G3" s="189"/>
      <c r="H3" s="189"/>
    </row>
    <row r="4" spans="1:9" ht="15.75">
      <c r="A4" s="189" t="s">
        <v>290</v>
      </c>
      <c r="B4" s="189"/>
      <c r="C4" s="189"/>
      <c r="D4" s="189"/>
      <c r="E4" s="189"/>
      <c r="F4" s="189"/>
      <c r="G4" s="189"/>
      <c r="H4" s="189"/>
    </row>
    <row r="5" spans="1:9" ht="15.75">
      <c r="A5" s="189" t="s">
        <v>291</v>
      </c>
      <c r="B5" s="189"/>
      <c r="C5" s="189"/>
      <c r="D5" s="189"/>
      <c r="E5" s="189"/>
      <c r="F5" s="189"/>
      <c r="G5" s="189"/>
      <c r="H5" s="189"/>
    </row>
    <row r="6" spans="1:9" ht="15.75">
      <c r="A6" s="182"/>
      <c r="B6" s="182"/>
      <c r="C6" s="182"/>
      <c r="D6" s="182"/>
      <c r="E6" s="182"/>
      <c r="F6" s="182"/>
      <c r="G6" s="182"/>
      <c r="H6" s="1"/>
    </row>
    <row r="7" spans="1:9" ht="42" customHeight="1">
      <c r="A7" s="188" t="s">
        <v>296</v>
      </c>
      <c r="B7" s="188"/>
      <c r="C7" s="188"/>
      <c r="D7" s="188"/>
      <c r="E7" s="188"/>
      <c r="F7" s="188"/>
      <c r="G7" s="188"/>
      <c r="H7" s="188"/>
      <c r="I7" s="185"/>
    </row>
    <row r="8" spans="1:9" ht="19.5" thickBot="1">
      <c r="A8" s="2"/>
      <c r="C8" s="4"/>
      <c r="D8" s="4"/>
      <c r="E8" s="4"/>
      <c r="F8" s="4"/>
      <c r="G8" s="192" t="s">
        <v>2</v>
      </c>
      <c r="H8" s="192"/>
      <c r="I8" s="185"/>
    </row>
    <row r="9" spans="1:9" ht="17.25" customHeight="1" thickTop="1" thickBot="1">
      <c r="A9" s="194" t="s">
        <v>3</v>
      </c>
      <c r="B9" s="196" t="s">
        <v>4</v>
      </c>
      <c r="C9" s="196"/>
      <c r="D9" s="196"/>
      <c r="E9" s="196"/>
      <c r="F9" s="196"/>
      <c r="G9" s="190" t="s">
        <v>299</v>
      </c>
      <c r="H9" s="191"/>
      <c r="I9" s="185"/>
    </row>
    <row r="10" spans="1:9" ht="86.25" thickBot="1">
      <c r="A10" s="195"/>
      <c r="B10" s="5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186" t="s">
        <v>297</v>
      </c>
      <c r="H10" s="186" t="s">
        <v>298</v>
      </c>
      <c r="I10" s="185"/>
    </row>
    <row r="11" spans="1:9" ht="17.25" thickTop="1" thickBot="1">
      <c r="A11" s="115" t="s">
        <v>10</v>
      </c>
      <c r="B11" s="6" t="s">
        <v>11</v>
      </c>
      <c r="C11" s="6"/>
      <c r="D11" s="6"/>
      <c r="E11" s="6"/>
      <c r="F11" s="6"/>
      <c r="G11" s="116">
        <f>SUM(G12,G18)</f>
        <v>312</v>
      </c>
      <c r="H11" s="116">
        <f>SUM(H12,H18)</f>
        <v>312</v>
      </c>
      <c r="I11" s="185"/>
    </row>
    <row r="12" spans="1:9" ht="15.75" thickTop="1">
      <c r="A12" s="117" t="s">
        <v>12</v>
      </c>
      <c r="B12" s="54"/>
      <c r="C12" s="67" t="s">
        <v>13</v>
      </c>
      <c r="D12" s="7"/>
      <c r="E12" s="7"/>
      <c r="F12" s="7"/>
      <c r="G12" s="118">
        <f t="shared" ref="G12:H14" si="0">SUM(G13)</f>
        <v>272</v>
      </c>
      <c r="H12" s="118">
        <f t="shared" si="0"/>
        <v>272</v>
      </c>
    </row>
    <row r="13" spans="1:9" ht="45">
      <c r="A13" s="119" t="s">
        <v>14</v>
      </c>
      <c r="B13" s="54"/>
      <c r="C13" s="8" t="s">
        <v>13</v>
      </c>
      <c r="D13" s="8" t="s">
        <v>15</v>
      </c>
      <c r="E13" s="8"/>
      <c r="F13" s="8"/>
      <c r="G13" s="120">
        <f t="shared" si="0"/>
        <v>272</v>
      </c>
      <c r="H13" s="120">
        <f t="shared" si="0"/>
        <v>272</v>
      </c>
    </row>
    <row r="14" spans="1:9" ht="15">
      <c r="A14" s="121" t="s">
        <v>91</v>
      </c>
      <c r="B14" s="54"/>
      <c r="C14" s="9" t="s">
        <v>13</v>
      </c>
      <c r="D14" s="9" t="s">
        <v>15</v>
      </c>
      <c r="E14" s="17" t="s">
        <v>248</v>
      </c>
      <c r="F14" s="9"/>
      <c r="G14" s="120">
        <f t="shared" si="0"/>
        <v>272</v>
      </c>
      <c r="H14" s="120">
        <f t="shared" si="0"/>
        <v>272</v>
      </c>
    </row>
    <row r="15" spans="1:9" ht="15">
      <c r="A15" s="121" t="s">
        <v>90</v>
      </c>
      <c r="B15" s="54"/>
      <c r="C15" s="10" t="s">
        <v>13</v>
      </c>
      <c r="D15" s="10" t="s">
        <v>15</v>
      </c>
      <c r="E15" s="17" t="s">
        <v>249</v>
      </c>
      <c r="F15" s="9"/>
      <c r="G15" s="120">
        <f>SUM(G16:G17)</f>
        <v>272</v>
      </c>
      <c r="H15" s="120">
        <f>SUM(H16:H17)</f>
        <v>272</v>
      </c>
    </row>
    <row r="16" spans="1:9" ht="60">
      <c r="A16" s="107" t="s">
        <v>77</v>
      </c>
      <c r="B16" s="54"/>
      <c r="C16" s="10" t="s">
        <v>13</v>
      </c>
      <c r="D16" s="10" t="s">
        <v>15</v>
      </c>
      <c r="E16" s="13" t="s">
        <v>248</v>
      </c>
      <c r="F16" s="10" t="s">
        <v>79</v>
      </c>
      <c r="G16" s="111">
        <v>268.3</v>
      </c>
      <c r="H16" s="111">
        <v>268.3</v>
      </c>
    </row>
    <row r="17" spans="1:8" ht="30">
      <c r="A17" s="107" t="s">
        <v>121</v>
      </c>
      <c r="B17" s="54"/>
      <c r="C17" s="10" t="s">
        <v>13</v>
      </c>
      <c r="D17" s="10" t="s">
        <v>15</v>
      </c>
      <c r="E17" s="13" t="s">
        <v>249</v>
      </c>
      <c r="F17" s="10" t="s">
        <v>80</v>
      </c>
      <c r="G17" s="111">
        <v>3.7</v>
      </c>
      <c r="H17" s="111">
        <v>3.7</v>
      </c>
    </row>
    <row r="18" spans="1:8" ht="28.5">
      <c r="A18" s="122" t="s">
        <v>75</v>
      </c>
      <c r="B18" s="106"/>
      <c r="C18" s="28" t="s">
        <v>15</v>
      </c>
      <c r="D18" s="10"/>
      <c r="E18" s="13"/>
      <c r="F18" s="10"/>
      <c r="G18" s="113">
        <f t="shared" ref="G18:H23" si="1">SUM(G19)</f>
        <v>40</v>
      </c>
      <c r="H18" s="113">
        <f t="shared" si="1"/>
        <v>40</v>
      </c>
    </row>
    <row r="19" spans="1:8" ht="30">
      <c r="A19" s="119" t="s">
        <v>76</v>
      </c>
      <c r="B19" s="106"/>
      <c r="C19" s="8" t="s">
        <v>15</v>
      </c>
      <c r="D19" s="8" t="s">
        <v>59</v>
      </c>
      <c r="E19" s="13"/>
      <c r="F19" s="13"/>
      <c r="G19" s="123">
        <f t="shared" si="1"/>
        <v>40</v>
      </c>
      <c r="H19" s="123">
        <f t="shared" si="1"/>
        <v>40</v>
      </c>
    </row>
    <row r="20" spans="1:8" ht="75">
      <c r="A20" s="121" t="s">
        <v>93</v>
      </c>
      <c r="B20" s="106"/>
      <c r="C20" s="9" t="s">
        <v>15</v>
      </c>
      <c r="D20" s="9" t="s">
        <v>59</v>
      </c>
      <c r="E20" s="72" t="s">
        <v>101</v>
      </c>
      <c r="F20" s="17"/>
      <c r="G20" s="123">
        <f t="shared" si="1"/>
        <v>40</v>
      </c>
      <c r="H20" s="123">
        <f t="shared" si="1"/>
        <v>40</v>
      </c>
    </row>
    <row r="21" spans="1:8" ht="30">
      <c r="A21" s="114" t="s">
        <v>122</v>
      </c>
      <c r="B21" s="106"/>
      <c r="C21" s="9" t="s">
        <v>15</v>
      </c>
      <c r="D21" s="9" t="s">
        <v>59</v>
      </c>
      <c r="E21" s="74" t="s">
        <v>126</v>
      </c>
      <c r="F21" s="75"/>
      <c r="G21" s="123">
        <f t="shared" si="1"/>
        <v>40</v>
      </c>
      <c r="H21" s="123">
        <f t="shared" si="1"/>
        <v>40</v>
      </c>
    </row>
    <row r="22" spans="1:8" ht="30">
      <c r="A22" s="114" t="s">
        <v>123</v>
      </c>
      <c r="B22" s="106"/>
      <c r="C22" s="9" t="s">
        <v>15</v>
      </c>
      <c r="D22" s="9" t="s">
        <v>59</v>
      </c>
      <c r="E22" s="74" t="s">
        <v>125</v>
      </c>
      <c r="F22" s="75"/>
      <c r="G22" s="123">
        <f t="shared" si="1"/>
        <v>40</v>
      </c>
      <c r="H22" s="123">
        <f t="shared" si="1"/>
        <v>40</v>
      </c>
    </row>
    <row r="23" spans="1:8" ht="60">
      <c r="A23" s="114" t="s">
        <v>242</v>
      </c>
      <c r="B23" s="106"/>
      <c r="C23" s="9" t="s">
        <v>15</v>
      </c>
      <c r="D23" s="9" t="s">
        <v>59</v>
      </c>
      <c r="E23" s="74" t="s">
        <v>138</v>
      </c>
      <c r="F23" s="75"/>
      <c r="G23" s="123">
        <f t="shared" si="1"/>
        <v>40</v>
      </c>
      <c r="H23" s="123">
        <f t="shared" si="1"/>
        <v>40</v>
      </c>
    </row>
    <row r="24" spans="1:8" ht="60.75" thickBot="1">
      <c r="A24" s="124" t="s">
        <v>77</v>
      </c>
      <c r="B24" s="106"/>
      <c r="C24" s="69" t="s">
        <v>15</v>
      </c>
      <c r="D24" s="69" t="s">
        <v>59</v>
      </c>
      <c r="E24" s="12" t="s">
        <v>138</v>
      </c>
      <c r="F24" s="33" t="s">
        <v>79</v>
      </c>
      <c r="G24" s="125">
        <v>40</v>
      </c>
      <c r="H24" s="125">
        <v>40</v>
      </c>
    </row>
    <row r="25" spans="1:8" ht="17.25" thickTop="1" thickBot="1">
      <c r="A25" s="115" t="s">
        <v>38</v>
      </c>
      <c r="B25" s="6" t="s">
        <v>39</v>
      </c>
      <c r="C25" s="24"/>
      <c r="D25" s="24"/>
      <c r="E25" s="25"/>
      <c r="F25" s="25"/>
      <c r="G25" s="126">
        <f>SUM(G26,G66,G73,G98,G105,G118,G130,G140)</f>
        <v>35839.699999999997</v>
      </c>
      <c r="H25" s="126">
        <f>SUM(H26,H66,H73,H98,H105,H118,H130,H140)</f>
        <v>43252.69999999999</v>
      </c>
    </row>
    <row r="26" spans="1:8" ht="15.75" thickTop="1">
      <c r="A26" s="117" t="s">
        <v>12</v>
      </c>
      <c r="B26" s="57"/>
      <c r="C26" s="67" t="s">
        <v>13</v>
      </c>
      <c r="D26" s="7"/>
      <c r="E26" s="7"/>
      <c r="F26" s="7"/>
      <c r="G26" s="127">
        <f>SUM(G27,G31,G43)</f>
        <v>11812.6</v>
      </c>
      <c r="H26" s="127">
        <f>SUM(H27,H31,H43)</f>
        <v>11817.6</v>
      </c>
    </row>
    <row r="27" spans="1:8" ht="30">
      <c r="A27" s="109" t="s">
        <v>40</v>
      </c>
      <c r="B27" s="106"/>
      <c r="C27" s="20" t="s">
        <v>13</v>
      </c>
      <c r="D27" s="20" t="s">
        <v>27</v>
      </c>
      <c r="E27" s="17"/>
      <c r="F27" s="17"/>
      <c r="G27" s="120">
        <f t="shared" ref="G27:H29" si="2">SUM(G28)</f>
        <v>862.2</v>
      </c>
      <c r="H27" s="120">
        <f t="shared" si="2"/>
        <v>862.2</v>
      </c>
    </row>
    <row r="28" spans="1:8" ht="15">
      <c r="A28" s="121" t="s">
        <v>89</v>
      </c>
      <c r="B28" s="106"/>
      <c r="C28" s="17" t="s">
        <v>13</v>
      </c>
      <c r="D28" s="17" t="s">
        <v>27</v>
      </c>
      <c r="E28" s="17" t="s">
        <v>246</v>
      </c>
      <c r="F28" s="17"/>
      <c r="G28" s="120">
        <f t="shared" si="2"/>
        <v>862.2</v>
      </c>
      <c r="H28" s="120">
        <f t="shared" si="2"/>
        <v>862.2</v>
      </c>
    </row>
    <row r="29" spans="1:8" ht="15">
      <c r="A29" s="121" t="s">
        <v>90</v>
      </c>
      <c r="B29" s="106"/>
      <c r="C29" s="17" t="s">
        <v>13</v>
      </c>
      <c r="D29" s="17" t="s">
        <v>27</v>
      </c>
      <c r="E29" s="17" t="s">
        <v>247</v>
      </c>
      <c r="F29" s="17"/>
      <c r="G29" s="120">
        <f t="shared" si="2"/>
        <v>862.2</v>
      </c>
      <c r="H29" s="120">
        <f t="shared" si="2"/>
        <v>862.2</v>
      </c>
    </row>
    <row r="30" spans="1:8" ht="60">
      <c r="A30" s="107" t="s">
        <v>77</v>
      </c>
      <c r="B30" s="106"/>
      <c r="C30" s="10" t="s">
        <v>13</v>
      </c>
      <c r="D30" s="10" t="s">
        <v>27</v>
      </c>
      <c r="E30" s="13" t="s">
        <v>247</v>
      </c>
      <c r="F30" s="10" t="s">
        <v>79</v>
      </c>
      <c r="G30" s="111">
        <v>862.2</v>
      </c>
      <c r="H30" s="111">
        <v>862.2</v>
      </c>
    </row>
    <row r="31" spans="1:8" ht="45">
      <c r="A31" s="109" t="s">
        <v>41</v>
      </c>
      <c r="B31" s="106"/>
      <c r="C31" s="20" t="s">
        <v>13</v>
      </c>
      <c r="D31" s="20" t="s">
        <v>19</v>
      </c>
      <c r="E31" s="26"/>
      <c r="F31" s="20"/>
      <c r="G31" s="120">
        <f>SUM(G32)</f>
        <v>10622.4</v>
      </c>
      <c r="H31" s="120">
        <f>SUM(H32)</f>
        <v>10622.4</v>
      </c>
    </row>
    <row r="32" spans="1:8" ht="75">
      <c r="A32" s="121" t="s">
        <v>93</v>
      </c>
      <c r="B32" s="106"/>
      <c r="C32" s="17" t="s">
        <v>13</v>
      </c>
      <c r="D32" s="17" t="s">
        <v>19</v>
      </c>
      <c r="E32" s="72" t="s">
        <v>101</v>
      </c>
      <c r="F32" s="17"/>
      <c r="G32" s="120">
        <f>SUM(G33,G39)</f>
        <v>10622.4</v>
      </c>
      <c r="H32" s="120">
        <f>SUM(H33,H39)</f>
        <v>10622.4</v>
      </c>
    </row>
    <row r="33" spans="1:8" ht="30">
      <c r="A33" s="121" t="s">
        <v>94</v>
      </c>
      <c r="B33" s="106"/>
      <c r="C33" s="17" t="s">
        <v>13</v>
      </c>
      <c r="D33" s="17" t="s">
        <v>19</v>
      </c>
      <c r="E33" s="72" t="s">
        <v>102</v>
      </c>
      <c r="F33" s="17"/>
      <c r="G33" s="120">
        <f>SUM(G34)</f>
        <v>9939.7999999999993</v>
      </c>
      <c r="H33" s="120">
        <f>SUM(H34)</f>
        <v>9939.7999999999993</v>
      </c>
    </row>
    <row r="34" spans="1:8" ht="30">
      <c r="A34" s="121" t="s">
        <v>95</v>
      </c>
      <c r="B34" s="106"/>
      <c r="C34" s="17" t="s">
        <v>13</v>
      </c>
      <c r="D34" s="17" t="s">
        <v>19</v>
      </c>
      <c r="E34" s="72" t="s">
        <v>103</v>
      </c>
      <c r="F34" s="17"/>
      <c r="G34" s="120">
        <f>SUM(G35)</f>
        <v>9939.7999999999993</v>
      </c>
      <c r="H34" s="120">
        <f>SUM(H35)</f>
        <v>9939.7999999999993</v>
      </c>
    </row>
    <row r="35" spans="1:8" ht="15">
      <c r="A35" s="121" t="s">
        <v>90</v>
      </c>
      <c r="B35" s="106"/>
      <c r="C35" s="17" t="s">
        <v>13</v>
      </c>
      <c r="D35" s="17" t="s">
        <v>19</v>
      </c>
      <c r="E35" s="17" t="s">
        <v>92</v>
      </c>
      <c r="F35" s="17"/>
      <c r="G35" s="120">
        <f>SUM(G36:G38)</f>
        <v>9939.7999999999993</v>
      </c>
      <c r="H35" s="120">
        <f>SUM(H36:H38)</f>
        <v>9939.7999999999993</v>
      </c>
    </row>
    <row r="36" spans="1:8" ht="60">
      <c r="A36" s="107" t="s">
        <v>77</v>
      </c>
      <c r="B36" s="106"/>
      <c r="C36" s="10" t="s">
        <v>13</v>
      </c>
      <c r="D36" s="10" t="s">
        <v>19</v>
      </c>
      <c r="E36" s="10" t="s">
        <v>92</v>
      </c>
      <c r="F36" s="10" t="s">
        <v>79</v>
      </c>
      <c r="G36" s="128">
        <v>7885.2</v>
      </c>
      <c r="H36" s="128">
        <v>7885.2</v>
      </c>
    </row>
    <row r="37" spans="1:8" ht="30">
      <c r="A37" s="107" t="s">
        <v>86</v>
      </c>
      <c r="B37" s="106"/>
      <c r="C37" s="10" t="s">
        <v>13</v>
      </c>
      <c r="D37" s="10" t="s">
        <v>19</v>
      </c>
      <c r="E37" s="10" t="s">
        <v>92</v>
      </c>
      <c r="F37" s="10" t="s">
        <v>80</v>
      </c>
      <c r="G37" s="128">
        <v>1901.2</v>
      </c>
      <c r="H37" s="128">
        <v>1901.2</v>
      </c>
    </row>
    <row r="38" spans="1:8" ht="30">
      <c r="A38" s="107" t="s">
        <v>78</v>
      </c>
      <c r="B38" s="106"/>
      <c r="C38" s="10" t="s">
        <v>13</v>
      </c>
      <c r="D38" s="10" t="s">
        <v>19</v>
      </c>
      <c r="E38" s="10" t="s">
        <v>92</v>
      </c>
      <c r="F38" s="10" t="s">
        <v>81</v>
      </c>
      <c r="G38" s="128">
        <v>153.4</v>
      </c>
      <c r="H38" s="128">
        <v>153.4</v>
      </c>
    </row>
    <row r="39" spans="1:8" ht="30">
      <c r="A39" s="114" t="s">
        <v>122</v>
      </c>
      <c r="B39" s="106"/>
      <c r="C39" s="9" t="s">
        <v>13</v>
      </c>
      <c r="D39" s="9" t="s">
        <v>19</v>
      </c>
      <c r="E39" s="9" t="s">
        <v>126</v>
      </c>
      <c r="F39" s="10"/>
      <c r="G39" s="129">
        <f>SUM(G40)</f>
        <v>682.6</v>
      </c>
      <c r="H39" s="129">
        <f>SUM(H40)</f>
        <v>682.6</v>
      </c>
    </row>
    <row r="40" spans="1:8" ht="30">
      <c r="A40" s="114" t="s">
        <v>123</v>
      </c>
      <c r="B40" s="106"/>
      <c r="C40" s="9" t="s">
        <v>13</v>
      </c>
      <c r="D40" s="9" t="s">
        <v>19</v>
      </c>
      <c r="E40" s="9" t="s">
        <v>125</v>
      </c>
      <c r="F40" s="10"/>
      <c r="G40" s="129">
        <f>SUM(G41)</f>
        <v>682.6</v>
      </c>
      <c r="H40" s="129">
        <f>SUM(H41)</f>
        <v>682.6</v>
      </c>
    </row>
    <row r="41" spans="1:8" ht="15">
      <c r="A41" s="114" t="s">
        <v>124</v>
      </c>
      <c r="B41" s="106"/>
      <c r="C41" s="9" t="s">
        <v>13</v>
      </c>
      <c r="D41" s="9" t="s">
        <v>19</v>
      </c>
      <c r="E41" s="9" t="s">
        <v>127</v>
      </c>
      <c r="F41" s="10"/>
      <c r="G41" s="129">
        <f>SUM(G42:G42)</f>
        <v>682.6</v>
      </c>
      <c r="H41" s="129">
        <f>SUM(H42:H42)</f>
        <v>682.6</v>
      </c>
    </row>
    <row r="42" spans="1:8" ht="60">
      <c r="A42" s="107" t="s">
        <v>77</v>
      </c>
      <c r="B42" s="106"/>
      <c r="C42" s="10" t="s">
        <v>13</v>
      </c>
      <c r="D42" s="10" t="s">
        <v>19</v>
      </c>
      <c r="E42" s="9" t="s">
        <v>127</v>
      </c>
      <c r="F42" s="10" t="s">
        <v>79</v>
      </c>
      <c r="G42" s="128">
        <v>682.6</v>
      </c>
      <c r="H42" s="128">
        <v>682.6</v>
      </c>
    </row>
    <row r="43" spans="1:8" ht="15">
      <c r="A43" s="109" t="s">
        <v>16</v>
      </c>
      <c r="B43" s="106"/>
      <c r="C43" s="8" t="s">
        <v>13</v>
      </c>
      <c r="D43" s="8" t="s">
        <v>17</v>
      </c>
      <c r="E43" s="20"/>
      <c r="F43" s="20"/>
      <c r="G43" s="129">
        <f>SUM(G44,G51)</f>
        <v>328</v>
      </c>
      <c r="H43" s="129">
        <f>SUM(H44,H51)</f>
        <v>333</v>
      </c>
    </row>
    <row r="44" spans="1:8" ht="45">
      <c r="A44" s="110" t="s">
        <v>263</v>
      </c>
      <c r="B44" s="106"/>
      <c r="C44" s="9" t="s">
        <v>13</v>
      </c>
      <c r="D44" s="9" t="s">
        <v>17</v>
      </c>
      <c r="E44" s="17" t="s">
        <v>267</v>
      </c>
      <c r="F44" s="20"/>
      <c r="G44" s="120">
        <f>SUM(G45)</f>
        <v>13</v>
      </c>
      <c r="H44" s="120">
        <f>SUM(H45)</f>
        <v>13</v>
      </c>
    </row>
    <row r="45" spans="1:8" ht="30">
      <c r="A45" s="110" t="s">
        <v>264</v>
      </c>
      <c r="B45" s="106"/>
      <c r="C45" s="9" t="s">
        <v>13</v>
      </c>
      <c r="D45" s="9" t="s">
        <v>17</v>
      </c>
      <c r="E45" s="17" t="s">
        <v>268</v>
      </c>
      <c r="F45" s="20"/>
      <c r="G45" s="120">
        <f>SUM(G46)</f>
        <v>13</v>
      </c>
      <c r="H45" s="120">
        <f>SUM(H46)</f>
        <v>13</v>
      </c>
    </row>
    <row r="46" spans="1:8" ht="30">
      <c r="A46" s="110" t="s">
        <v>265</v>
      </c>
      <c r="B46" s="106"/>
      <c r="C46" s="9" t="s">
        <v>13</v>
      </c>
      <c r="D46" s="9" t="s">
        <v>17</v>
      </c>
      <c r="E46" s="17" t="s">
        <v>269</v>
      </c>
      <c r="F46" s="20"/>
      <c r="G46" s="120">
        <f>SUM(G47,G49)</f>
        <v>13</v>
      </c>
      <c r="H46" s="120">
        <f>SUM(H47,H49)</f>
        <v>13</v>
      </c>
    </row>
    <row r="47" spans="1:8" ht="15">
      <c r="A47" s="110" t="s">
        <v>286</v>
      </c>
      <c r="B47" s="184"/>
      <c r="C47" s="9" t="s">
        <v>13</v>
      </c>
      <c r="D47" s="9" t="s">
        <v>17</v>
      </c>
      <c r="E47" s="17" t="s">
        <v>285</v>
      </c>
      <c r="F47" s="20"/>
      <c r="G47" s="120">
        <f>SUM(G48)</f>
        <v>10</v>
      </c>
      <c r="H47" s="120">
        <f>SUM(H48)</f>
        <v>10</v>
      </c>
    </row>
    <row r="48" spans="1:8" ht="30">
      <c r="A48" s="107" t="s">
        <v>87</v>
      </c>
      <c r="B48" s="184"/>
      <c r="C48" s="10" t="s">
        <v>13</v>
      </c>
      <c r="D48" s="10" t="s">
        <v>17</v>
      </c>
      <c r="E48" s="13" t="s">
        <v>285</v>
      </c>
      <c r="F48" s="13" t="s">
        <v>84</v>
      </c>
      <c r="G48" s="111">
        <v>10</v>
      </c>
      <c r="H48" s="111">
        <v>10</v>
      </c>
    </row>
    <row r="49" spans="1:8" ht="30">
      <c r="A49" s="110" t="s">
        <v>266</v>
      </c>
      <c r="B49" s="106"/>
      <c r="C49" s="9" t="s">
        <v>13</v>
      </c>
      <c r="D49" s="9" t="s">
        <v>17</v>
      </c>
      <c r="E49" s="17" t="s">
        <v>270</v>
      </c>
      <c r="F49" s="20"/>
      <c r="G49" s="120">
        <f>SUM(G50)</f>
        <v>3</v>
      </c>
      <c r="H49" s="120">
        <f>SUM(H50)</f>
        <v>3</v>
      </c>
    </row>
    <row r="50" spans="1:8" ht="30">
      <c r="A50" s="107" t="s">
        <v>87</v>
      </c>
      <c r="B50" s="106"/>
      <c r="C50" s="10" t="s">
        <v>13</v>
      </c>
      <c r="D50" s="10" t="s">
        <v>17</v>
      </c>
      <c r="E50" s="13" t="s">
        <v>270</v>
      </c>
      <c r="F50" s="13" t="s">
        <v>84</v>
      </c>
      <c r="G50" s="111">
        <v>3</v>
      </c>
      <c r="H50" s="111">
        <v>3</v>
      </c>
    </row>
    <row r="51" spans="1:8" ht="75">
      <c r="A51" s="121" t="s">
        <v>93</v>
      </c>
      <c r="B51" s="106"/>
      <c r="C51" s="17" t="s">
        <v>13</v>
      </c>
      <c r="D51" s="17" t="s">
        <v>17</v>
      </c>
      <c r="E51" s="72" t="s">
        <v>101</v>
      </c>
      <c r="F51" s="17"/>
      <c r="G51" s="129">
        <f>SUM(G52)</f>
        <v>315</v>
      </c>
      <c r="H51" s="129">
        <f>SUM(H52)</f>
        <v>320</v>
      </c>
    </row>
    <row r="52" spans="1:8" ht="30">
      <c r="A52" s="121" t="s">
        <v>94</v>
      </c>
      <c r="B52" s="106"/>
      <c r="C52" s="17" t="s">
        <v>13</v>
      </c>
      <c r="D52" s="17" t="s">
        <v>17</v>
      </c>
      <c r="E52" s="72" t="s">
        <v>102</v>
      </c>
      <c r="F52" s="17"/>
      <c r="G52" s="129">
        <f>SUM(G53)</f>
        <v>315</v>
      </c>
      <c r="H52" s="129">
        <f>SUM(H53)</f>
        <v>320</v>
      </c>
    </row>
    <row r="53" spans="1:8" ht="30">
      <c r="A53" s="131" t="s">
        <v>96</v>
      </c>
      <c r="B53" s="106"/>
      <c r="C53" s="9" t="s">
        <v>13</v>
      </c>
      <c r="D53" s="9" t="s">
        <v>17</v>
      </c>
      <c r="E53" s="72" t="s">
        <v>104</v>
      </c>
      <c r="F53" s="17"/>
      <c r="G53" s="129">
        <f>SUM(G54,G56,G58,G61,G64)</f>
        <v>315</v>
      </c>
      <c r="H53" s="129">
        <f>SUM(H54,H56,H58,H61,H64)</f>
        <v>320</v>
      </c>
    </row>
    <row r="54" spans="1:8" ht="105">
      <c r="A54" s="114" t="s">
        <v>105</v>
      </c>
      <c r="B54" s="106"/>
      <c r="C54" s="10" t="s">
        <v>13</v>
      </c>
      <c r="D54" s="10" t="s">
        <v>17</v>
      </c>
      <c r="E54" s="77" t="s">
        <v>106</v>
      </c>
      <c r="F54" s="13"/>
      <c r="G54" s="129">
        <f>SUM(G55)</f>
        <v>1</v>
      </c>
      <c r="H54" s="129">
        <f>SUM(H55)</f>
        <v>1</v>
      </c>
    </row>
    <row r="55" spans="1:8" ht="30">
      <c r="A55" s="107" t="s">
        <v>121</v>
      </c>
      <c r="B55" s="106"/>
      <c r="C55" s="10" t="s">
        <v>13</v>
      </c>
      <c r="D55" s="10" t="s">
        <v>17</v>
      </c>
      <c r="E55" s="78" t="s">
        <v>106</v>
      </c>
      <c r="F55" s="10" t="s">
        <v>80</v>
      </c>
      <c r="G55" s="128">
        <v>1</v>
      </c>
      <c r="H55" s="128">
        <v>1</v>
      </c>
    </row>
    <row r="56" spans="1:8" ht="45">
      <c r="A56" s="132" t="s">
        <v>107</v>
      </c>
      <c r="B56" s="106"/>
      <c r="C56" s="9" t="s">
        <v>13</v>
      </c>
      <c r="D56" s="9" t="s">
        <v>17</v>
      </c>
      <c r="E56" s="77" t="s">
        <v>108</v>
      </c>
      <c r="F56" s="17"/>
      <c r="G56" s="129">
        <f>SUM(G57)</f>
        <v>1</v>
      </c>
      <c r="H56" s="129">
        <f>SUM(H57)</f>
        <v>1</v>
      </c>
    </row>
    <row r="57" spans="1:8" ht="60">
      <c r="A57" s="107" t="s">
        <v>77</v>
      </c>
      <c r="B57" s="106"/>
      <c r="C57" s="10" t="s">
        <v>13</v>
      </c>
      <c r="D57" s="10" t="s">
        <v>17</v>
      </c>
      <c r="E57" s="78" t="s">
        <v>108</v>
      </c>
      <c r="F57" s="10" t="s">
        <v>79</v>
      </c>
      <c r="G57" s="128">
        <v>1</v>
      </c>
      <c r="H57" s="128">
        <v>1</v>
      </c>
    </row>
    <row r="58" spans="1:8" ht="45">
      <c r="A58" s="133" t="s">
        <v>109</v>
      </c>
      <c r="B58" s="106"/>
      <c r="C58" s="9" t="s">
        <v>13</v>
      </c>
      <c r="D58" s="9" t="s">
        <v>17</v>
      </c>
      <c r="E58" s="77" t="s">
        <v>110</v>
      </c>
      <c r="F58" s="9"/>
      <c r="G58" s="120">
        <f>SUM(G59:G60)</f>
        <v>264</v>
      </c>
      <c r="H58" s="120">
        <f>SUM(H59:H60)</f>
        <v>269</v>
      </c>
    </row>
    <row r="59" spans="1:8" ht="60">
      <c r="A59" s="107" t="s">
        <v>77</v>
      </c>
      <c r="B59" s="106"/>
      <c r="C59" s="10" t="s">
        <v>13</v>
      </c>
      <c r="D59" s="10" t="s">
        <v>17</v>
      </c>
      <c r="E59" s="78" t="s">
        <v>110</v>
      </c>
      <c r="F59" s="10" t="s">
        <v>79</v>
      </c>
      <c r="G59" s="111">
        <v>228</v>
      </c>
      <c r="H59" s="111">
        <v>228</v>
      </c>
    </row>
    <row r="60" spans="1:8" ht="30">
      <c r="A60" s="107" t="s">
        <v>121</v>
      </c>
      <c r="B60" s="106"/>
      <c r="C60" s="10" t="s">
        <v>13</v>
      </c>
      <c r="D60" s="10" t="s">
        <v>17</v>
      </c>
      <c r="E60" s="78" t="s">
        <v>110</v>
      </c>
      <c r="F60" s="10" t="s">
        <v>80</v>
      </c>
      <c r="G60" s="128">
        <v>36</v>
      </c>
      <c r="H60" s="128">
        <v>41</v>
      </c>
    </row>
    <row r="61" spans="1:8" ht="45">
      <c r="A61" s="114" t="s">
        <v>111</v>
      </c>
      <c r="B61" s="106"/>
      <c r="C61" s="9" t="s">
        <v>13</v>
      </c>
      <c r="D61" s="9" t="s">
        <v>17</v>
      </c>
      <c r="E61" s="77" t="s">
        <v>112</v>
      </c>
      <c r="F61" s="13"/>
      <c r="G61" s="129">
        <f>SUM(G62:G63)</f>
        <v>41</v>
      </c>
      <c r="H61" s="129">
        <f>SUM(H62:H63)</f>
        <v>41</v>
      </c>
    </row>
    <row r="62" spans="1:8" ht="60">
      <c r="A62" s="107" t="s">
        <v>77</v>
      </c>
      <c r="B62" s="106"/>
      <c r="C62" s="10" t="s">
        <v>13</v>
      </c>
      <c r="D62" s="10" t="s">
        <v>17</v>
      </c>
      <c r="E62" s="78" t="s">
        <v>112</v>
      </c>
      <c r="F62" s="13" t="s">
        <v>79</v>
      </c>
      <c r="G62" s="111">
        <v>17</v>
      </c>
      <c r="H62" s="111">
        <v>17</v>
      </c>
    </row>
    <row r="63" spans="1:8" ht="30">
      <c r="A63" s="107" t="s">
        <v>121</v>
      </c>
      <c r="B63" s="106"/>
      <c r="C63" s="10" t="s">
        <v>13</v>
      </c>
      <c r="D63" s="10" t="s">
        <v>17</v>
      </c>
      <c r="E63" s="78" t="s">
        <v>112</v>
      </c>
      <c r="F63" s="10" t="s">
        <v>80</v>
      </c>
      <c r="G63" s="111">
        <v>24</v>
      </c>
      <c r="H63" s="111">
        <v>24</v>
      </c>
    </row>
    <row r="64" spans="1:8" ht="60">
      <c r="A64" s="114" t="s">
        <v>113</v>
      </c>
      <c r="B64" s="106"/>
      <c r="C64" s="9" t="s">
        <v>13</v>
      </c>
      <c r="D64" s="9" t="s">
        <v>17</v>
      </c>
      <c r="E64" s="77" t="s">
        <v>114</v>
      </c>
      <c r="F64" s="10"/>
      <c r="G64" s="120">
        <f>SUM(G65)</f>
        <v>8</v>
      </c>
      <c r="H64" s="120">
        <f>SUM(H65)</f>
        <v>8</v>
      </c>
    </row>
    <row r="65" spans="1:8" ht="30">
      <c r="A65" s="107" t="s">
        <v>121</v>
      </c>
      <c r="B65" s="106"/>
      <c r="C65" s="10" t="s">
        <v>13</v>
      </c>
      <c r="D65" s="10" t="s">
        <v>17</v>
      </c>
      <c r="E65" s="78" t="s">
        <v>114</v>
      </c>
      <c r="F65" s="10" t="s">
        <v>80</v>
      </c>
      <c r="G65" s="128">
        <v>8</v>
      </c>
      <c r="H65" s="128">
        <v>8</v>
      </c>
    </row>
    <row r="66" spans="1:8" ht="28.5">
      <c r="A66" s="122" t="s">
        <v>75</v>
      </c>
      <c r="B66" s="106"/>
      <c r="C66" s="28" t="s">
        <v>15</v>
      </c>
      <c r="D66" s="10"/>
      <c r="E66" s="13"/>
      <c r="F66" s="10"/>
      <c r="G66" s="113">
        <f t="shared" ref="G66:H71" si="3">SUM(G67)</f>
        <v>1032.8</v>
      </c>
      <c r="H66" s="113">
        <f t="shared" si="3"/>
        <v>1362.8</v>
      </c>
    </row>
    <row r="67" spans="1:8" ht="30">
      <c r="A67" s="119" t="s">
        <v>76</v>
      </c>
      <c r="B67" s="106"/>
      <c r="C67" s="8" t="s">
        <v>15</v>
      </c>
      <c r="D67" s="8" t="s">
        <v>59</v>
      </c>
      <c r="E67" s="13"/>
      <c r="F67" s="13"/>
      <c r="G67" s="123">
        <f t="shared" si="3"/>
        <v>1032.8</v>
      </c>
      <c r="H67" s="123">
        <f t="shared" si="3"/>
        <v>1362.8</v>
      </c>
    </row>
    <row r="68" spans="1:8" ht="75">
      <c r="A68" s="121" t="s">
        <v>93</v>
      </c>
      <c r="B68" s="106"/>
      <c r="C68" s="9" t="s">
        <v>15</v>
      </c>
      <c r="D68" s="9" t="s">
        <v>59</v>
      </c>
      <c r="E68" s="72" t="s">
        <v>101</v>
      </c>
      <c r="F68" s="17"/>
      <c r="G68" s="123">
        <f t="shared" si="3"/>
        <v>1032.8</v>
      </c>
      <c r="H68" s="123">
        <f t="shared" si="3"/>
        <v>1362.8</v>
      </c>
    </row>
    <row r="69" spans="1:8" ht="30">
      <c r="A69" s="114" t="s">
        <v>122</v>
      </c>
      <c r="B69" s="106"/>
      <c r="C69" s="9" t="s">
        <v>15</v>
      </c>
      <c r="D69" s="9" t="s">
        <v>59</v>
      </c>
      <c r="E69" s="74" t="s">
        <v>126</v>
      </c>
      <c r="F69" s="17"/>
      <c r="G69" s="123">
        <f t="shared" si="3"/>
        <v>1032.8</v>
      </c>
      <c r="H69" s="123">
        <f t="shared" si="3"/>
        <v>1362.8</v>
      </c>
    </row>
    <row r="70" spans="1:8" ht="30">
      <c r="A70" s="114" t="s">
        <v>123</v>
      </c>
      <c r="B70" s="106"/>
      <c r="C70" s="9" t="s">
        <v>15</v>
      </c>
      <c r="D70" s="9" t="s">
        <v>59</v>
      </c>
      <c r="E70" s="74" t="s">
        <v>125</v>
      </c>
      <c r="F70" s="17"/>
      <c r="G70" s="123">
        <f t="shared" si="3"/>
        <v>1032.8</v>
      </c>
      <c r="H70" s="123">
        <f t="shared" si="3"/>
        <v>1362.8</v>
      </c>
    </row>
    <row r="71" spans="1:8" ht="60">
      <c r="A71" s="114" t="s">
        <v>242</v>
      </c>
      <c r="B71" s="106"/>
      <c r="C71" s="9" t="s">
        <v>15</v>
      </c>
      <c r="D71" s="9" t="s">
        <v>59</v>
      </c>
      <c r="E71" s="74" t="s">
        <v>138</v>
      </c>
      <c r="F71" s="17"/>
      <c r="G71" s="123">
        <f t="shared" si="3"/>
        <v>1032.8</v>
      </c>
      <c r="H71" s="123">
        <f t="shared" si="3"/>
        <v>1362.8</v>
      </c>
    </row>
    <row r="72" spans="1:8" ht="60">
      <c r="A72" s="107" t="s">
        <v>77</v>
      </c>
      <c r="B72" s="106"/>
      <c r="C72" s="10" t="s">
        <v>15</v>
      </c>
      <c r="D72" s="10" t="s">
        <v>59</v>
      </c>
      <c r="E72" s="12" t="s">
        <v>138</v>
      </c>
      <c r="F72" s="13" t="s">
        <v>79</v>
      </c>
      <c r="G72" s="125">
        <v>1032.8</v>
      </c>
      <c r="H72" s="125">
        <v>1362.8</v>
      </c>
    </row>
    <row r="73" spans="1:8" ht="15.75">
      <c r="A73" s="134" t="s">
        <v>18</v>
      </c>
      <c r="B73" s="106"/>
      <c r="C73" s="28" t="s">
        <v>19</v>
      </c>
      <c r="D73" s="9"/>
      <c r="E73" s="29"/>
      <c r="F73" s="29"/>
      <c r="G73" s="120">
        <f>SUM(G74,G88)</f>
        <v>12196.7</v>
      </c>
      <c r="H73" s="120">
        <f>SUM(H74,H88)</f>
        <v>19225.7</v>
      </c>
    </row>
    <row r="74" spans="1:8" ht="15">
      <c r="A74" s="109" t="s">
        <v>21</v>
      </c>
      <c r="B74" s="106"/>
      <c r="C74" s="8" t="s">
        <v>19</v>
      </c>
      <c r="D74" s="8" t="s">
        <v>22</v>
      </c>
      <c r="E74" s="20"/>
      <c r="F74" s="20"/>
      <c r="G74" s="120">
        <f t="shared" ref="G74:H76" si="4">SUM(G75)</f>
        <v>2122.6999999999998</v>
      </c>
      <c r="H74" s="120">
        <f t="shared" si="4"/>
        <v>2485.6999999999998</v>
      </c>
    </row>
    <row r="75" spans="1:8" ht="60">
      <c r="A75" s="135" t="s">
        <v>139</v>
      </c>
      <c r="B75" s="106"/>
      <c r="C75" s="9" t="s">
        <v>19</v>
      </c>
      <c r="D75" s="9" t="s">
        <v>22</v>
      </c>
      <c r="E75" s="17" t="s">
        <v>144</v>
      </c>
      <c r="F75" s="17"/>
      <c r="G75" s="120">
        <f t="shared" si="4"/>
        <v>2122.6999999999998</v>
      </c>
      <c r="H75" s="120">
        <f t="shared" si="4"/>
        <v>2485.6999999999998</v>
      </c>
    </row>
    <row r="76" spans="1:8" ht="45">
      <c r="A76" s="114" t="s">
        <v>140</v>
      </c>
      <c r="B76" s="106"/>
      <c r="C76" s="13" t="s">
        <v>19</v>
      </c>
      <c r="D76" s="13" t="s">
        <v>22</v>
      </c>
      <c r="E76" s="17" t="s">
        <v>156</v>
      </c>
      <c r="F76" s="13"/>
      <c r="G76" s="120">
        <f t="shared" si="4"/>
        <v>2122.6999999999998</v>
      </c>
      <c r="H76" s="120">
        <f t="shared" si="4"/>
        <v>2485.6999999999998</v>
      </c>
    </row>
    <row r="77" spans="1:8" ht="45">
      <c r="A77" s="131" t="s">
        <v>141</v>
      </c>
      <c r="B77" s="106"/>
      <c r="C77" s="9" t="s">
        <v>19</v>
      </c>
      <c r="D77" s="9" t="s">
        <v>22</v>
      </c>
      <c r="E77" s="17" t="s">
        <v>147</v>
      </c>
      <c r="F77" s="17"/>
      <c r="G77" s="120">
        <f>SUM(G78,G80,G82,G86,G84)</f>
        <v>2122.6999999999998</v>
      </c>
      <c r="H77" s="120">
        <f>SUM(H78,H80,H82,H86,H84)</f>
        <v>2485.6999999999998</v>
      </c>
    </row>
    <row r="78" spans="1:8" ht="45">
      <c r="A78" s="114" t="s">
        <v>142</v>
      </c>
      <c r="B78" s="55"/>
      <c r="C78" s="66" t="s">
        <v>19</v>
      </c>
      <c r="D78" s="66" t="s">
        <v>22</v>
      </c>
      <c r="E78" s="66" t="s">
        <v>148</v>
      </c>
      <c r="F78" s="13"/>
      <c r="G78" s="120">
        <f>SUM(G79)</f>
        <v>282</v>
      </c>
      <c r="H78" s="120">
        <f>SUM(H79)</f>
        <v>337</v>
      </c>
    </row>
    <row r="79" spans="1:8" ht="30">
      <c r="A79" s="107" t="s">
        <v>121</v>
      </c>
      <c r="B79" s="55"/>
      <c r="C79" s="9" t="s">
        <v>19</v>
      </c>
      <c r="D79" s="9" t="s">
        <v>22</v>
      </c>
      <c r="E79" s="18" t="s">
        <v>148</v>
      </c>
      <c r="F79" s="13" t="s">
        <v>80</v>
      </c>
      <c r="G79" s="111">
        <v>282</v>
      </c>
      <c r="H79" s="111">
        <v>337</v>
      </c>
    </row>
    <row r="80" spans="1:8" ht="60">
      <c r="A80" s="114" t="s">
        <v>143</v>
      </c>
      <c r="B80" s="106"/>
      <c r="C80" s="9" t="s">
        <v>19</v>
      </c>
      <c r="D80" s="9" t="s">
        <v>22</v>
      </c>
      <c r="E80" s="66" t="s">
        <v>149</v>
      </c>
      <c r="F80" s="17"/>
      <c r="G80" s="120">
        <f>SUM(G81)</f>
        <v>75</v>
      </c>
      <c r="H80" s="120">
        <f>SUM(H81)</f>
        <v>75</v>
      </c>
    </row>
    <row r="81" spans="1:8" ht="30">
      <c r="A81" s="107" t="s">
        <v>121</v>
      </c>
      <c r="B81" s="106"/>
      <c r="C81" s="9" t="s">
        <v>19</v>
      </c>
      <c r="D81" s="9" t="s">
        <v>22</v>
      </c>
      <c r="E81" s="18" t="s">
        <v>149</v>
      </c>
      <c r="F81" s="13" t="s">
        <v>80</v>
      </c>
      <c r="G81" s="111">
        <v>75</v>
      </c>
      <c r="H81" s="111">
        <v>75</v>
      </c>
    </row>
    <row r="82" spans="1:8" ht="45">
      <c r="A82" s="114" t="s">
        <v>150</v>
      </c>
      <c r="B82" s="106"/>
      <c r="C82" s="9" t="s">
        <v>19</v>
      </c>
      <c r="D82" s="9" t="s">
        <v>22</v>
      </c>
      <c r="E82" s="66" t="s">
        <v>151</v>
      </c>
      <c r="F82" s="17"/>
      <c r="G82" s="120">
        <f>SUM(G83)</f>
        <v>1550</v>
      </c>
      <c r="H82" s="120">
        <f>SUM(H83)</f>
        <v>1855</v>
      </c>
    </row>
    <row r="83" spans="1:8" ht="30">
      <c r="A83" s="107" t="s">
        <v>78</v>
      </c>
      <c r="B83" s="106"/>
      <c r="C83" s="10" t="s">
        <v>19</v>
      </c>
      <c r="D83" s="10" t="s">
        <v>22</v>
      </c>
      <c r="E83" s="18" t="s">
        <v>151</v>
      </c>
      <c r="F83" s="13" t="s">
        <v>81</v>
      </c>
      <c r="G83" s="111">
        <v>1550</v>
      </c>
      <c r="H83" s="111">
        <v>1855</v>
      </c>
    </row>
    <row r="84" spans="1:8" ht="60">
      <c r="A84" s="114" t="s">
        <v>273</v>
      </c>
      <c r="B84" s="176"/>
      <c r="C84" s="9" t="s">
        <v>19</v>
      </c>
      <c r="D84" s="9" t="s">
        <v>22</v>
      </c>
      <c r="E84" s="66" t="s">
        <v>272</v>
      </c>
      <c r="F84" s="13"/>
      <c r="G84" s="120">
        <f>SUM(G85)</f>
        <v>15.7</v>
      </c>
      <c r="H84" s="120">
        <f>SUM(H85)</f>
        <v>18.7</v>
      </c>
    </row>
    <row r="85" spans="1:8" ht="30">
      <c r="A85" s="107" t="s">
        <v>78</v>
      </c>
      <c r="B85" s="176"/>
      <c r="C85" s="10" t="s">
        <v>19</v>
      </c>
      <c r="D85" s="10" t="s">
        <v>22</v>
      </c>
      <c r="E85" s="18" t="s">
        <v>272</v>
      </c>
      <c r="F85" s="13" t="s">
        <v>81</v>
      </c>
      <c r="G85" s="111">
        <v>15.7</v>
      </c>
      <c r="H85" s="111">
        <v>18.7</v>
      </c>
    </row>
    <row r="86" spans="1:8" ht="45">
      <c r="A86" s="114" t="s">
        <v>152</v>
      </c>
      <c r="B86" s="106"/>
      <c r="C86" s="9" t="s">
        <v>19</v>
      </c>
      <c r="D86" s="9" t="s">
        <v>22</v>
      </c>
      <c r="E86" s="66" t="s">
        <v>153</v>
      </c>
      <c r="F86" s="13"/>
      <c r="G86" s="120">
        <f>SUM(G87)</f>
        <v>200</v>
      </c>
      <c r="H86" s="120">
        <f>SUM(H87)</f>
        <v>200</v>
      </c>
    </row>
    <row r="87" spans="1:8" ht="30">
      <c r="A87" s="107" t="s">
        <v>78</v>
      </c>
      <c r="B87" s="106"/>
      <c r="C87" s="10" t="s">
        <v>19</v>
      </c>
      <c r="D87" s="10" t="s">
        <v>22</v>
      </c>
      <c r="E87" s="18" t="s">
        <v>153</v>
      </c>
      <c r="F87" s="13" t="s">
        <v>81</v>
      </c>
      <c r="G87" s="111">
        <v>200</v>
      </c>
      <c r="H87" s="111">
        <v>200</v>
      </c>
    </row>
    <row r="88" spans="1:8" ht="15">
      <c r="A88" s="119" t="s">
        <v>42</v>
      </c>
      <c r="B88" s="106"/>
      <c r="C88" s="8" t="s">
        <v>19</v>
      </c>
      <c r="D88" s="8" t="s">
        <v>31</v>
      </c>
      <c r="E88" s="20"/>
      <c r="F88" s="20"/>
      <c r="G88" s="120">
        <f t="shared" ref="G88:H90" si="5">SUM(G89)</f>
        <v>10074</v>
      </c>
      <c r="H88" s="120">
        <f t="shared" si="5"/>
        <v>16740</v>
      </c>
    </row>
    <row r="89" spans="1:8" ht="60">
      <c r="A89" s="135" t="s">
        <v>139</v>
      </c>
      <c r="B89" s="106"/>
      <c r="C89" s="9" t="s">
        <v>19</v>
      </c>
      <c r="D89" s="9" t="s">
        <v>31</v>
      </c>
      <c r="E89" s="17" t="s">
        <v>144</v>
      </c>
      <c r="F89" s="20"/>
      <c r="G89" s="120">
        <f t="shared" si="5"/>
        <v>10074</v>
      </c>
      <c r="H89" s="120">
        <f t="shared" si="5"/>
        <v>16740</v>
      </c>
    </row>
    <row r="90" spans="1:8" ht="60">
      <c r="A90" s="114" t="s">
        <v>154</v>
      </c>
      <c r="B90" s="106"/>
      <c r="C90" s="9" t="s">
        <v>19</v>
      </c>
      <c r="D90" s="9" t="s">
        <v>31</v>
      </c>
      <c r="E90" s="17" t="s">
        <v>145</v>
      </c>
      <c r="F90" s="13"/>
      <c r="G90" s="120">
        <f t="shared" si="5"/>
        <v>10074</v>
      </c>
      <c r="H90" s="120">
        <f t="shared" si="5"/>
        <v>16740</v>
      </c>
    </row>
    <row r="91" spans="1:8" ht="45">
      <c r="A91" s="114" t="s">
        <v>155</v>
      </c>
      <c r="B91" s="106"/>
      <c r="C91" s="9" t="s">
        <v>19</v>
      </c>
      <c r="D91" s="9" t="s">
        <v>31</v>
      </c>
      <c r="E91" s="17" t="s">
        <v>146</v>
      </c>
      <c r="F91" s="13"/>
      <c r="G91" s="120">
        <f>SUM(G92,G94,G96)</f>
        <v>10074</v>
      </c>
      <c r="H91" s="120">
        <f>SUM(H92,H94,H96)</f>
        <v>16740</v>
      </c>
    </row>
    <row r="92" spans="1:8" ht="45">
      <c r="A92" s="114" t="s">
        <v>157</v>
      </c>
      <c r="B92" s="106"/>
      <c r="C92" s="9" t="s">
        <v>19</v>
      </c>
      <c r="D92" s="9" t="s">
        <v>31</v>
      </c>
      <c r="E92" s="17" t="s">
        <v>158</v>
      </c>
      <c r="F92" s="13"/>
      <c r="G92" s="120">
        <f>SUM(G93)</f>
        <v>4259.8999999999996</v>
      </c>
      <c r="H92" s="120">
        <f>SUM(H93)</f>
        <v>4741</v>
      </c>
    </row>
    <row r="93" spans="1:8" ht="30">
      <c r="A93" s="107" t="s">
        <v>121</v>
      </c>
      <c r="B93" s="106"/>
      <c r="C93" s="10" t="s">
        <v>19</v>
      </c>
      <c r="D93" s="10" t="s">
        <v>31</v>
      </c>
      <c r="E93" s="13" t="s">
        <v>158</v>
      </c>
      <c r="F93" s="13" t="s">
        <v>80</v>
      </c>
      <c r="G93" s="111">
        <v>4259.8999999999996</v>
      </c>
      <c r="H93" s="111">
        <v>4741</v>
      </c>
    </row>
    <row r="94" spans="1:8" ht="60">
      <c r="A94" s="114" t="s">
        <v>159</v>
      </c>
      <c r="B94" s="106"/>
      <c r="C94" s="9" t="s">
        <v>19</v>
      </c>
      <c r="D94" s="9" t="s">
        <v>31</v>
      </c>
      <c r="E94" s="17" t="s">
        <v>160</v>
      </c>
      <c r="F94" s="13"/>
      <c r="G94" s="120">
        <f>SUM(G95)</f>
        <v>5756</v>
      </c>
      <c r="H94" s="120">
        <f>SUM(H95)</f>
        <v>11879</v>
      </c>
    </row>
    <row r="95" spans="1:8" ht="30">
      <c r="A95" s="107" t="s">
        <v>121</v>
      </c>
      <c r="B95" s="106"/>
      <c r="C95" s="10" t="s">
        <v>19</v>
      </c>
      <c r="D95" s="10" t="s">
        <v>31</v>
      </c>
      <c r="E95" s="13" t="s">
        <v>160</v>
      </c>
      <c r="F95" s="13" t="s">
        <v>80</v>
      </c>
      <c r="G95" s="111">
        <v>5756</v>
      </c>
      <c r="H95" s="111">
        <v>11879</v>
      </c>
    </row>
    <row r="96" spans="1:8" ht="75">
      <c r="A96" s="114" t="s">
        <v>275</v>
      </c>
      <c r="B96" s="176"/>
      <c r="C96" s="9" t="s">
        <v>19</v>
      </c>
      <c r="D96" s="9" t="s">
        <v>31</v>
      </c>
      <c r="E96" s="17" t="s">
        <v>274</v>
      </c>
      <c r="F96" s="13"/>
      <c r="G96" s="120">
        <f>SUM(G97)</f>
        <v>58.1</v>
      </c>
      <c r="H96" s="120">
        <f>SUM(H97)</f>
        <v>120</v>
      </c>
    </row>
    <row r="97" spans="1:8" ht="30">
      <c r="A97" s="107" t="s">
        <v>121</v>
      </c>
      <c r="B97" s="176"/>
      <c r="C97" s="10" t="s">
        <v>19</v>
      </c>
      <c r="D97" s="10" t="s">
        <v>31</v>
      </c>
      <c r="E97" s="13" t="s">
        <v>274</v>
      </c>
      <c r="F97" s="13" t="s">
        <v>80</v>
      </c>
      <c r="G97" s="111">
        <v>58.1</v>
      </c>
      <c r="H97" s="111">
        <v>120</v>
      </c>
    </row>
    <row r="98" spans="1:8" ht="15">
      <c r="A98" s="134" t="s">
        <v>43</v>
      </c>
      <c r="B98" s="106"/>
      <c r="C98" s="30" t="s">
        <v>44</v>
      </c>
      <c r="D98" s="9"/>
      <c r="E98" s="21"/>
      <c r="F98" s="21"/>
      <c r="G98" s="138">
        <f t="shared" ref="G98:H103" si="6">SUM(G99)</f>
        <v>347</v>
      </c>
      <c r="H98" s="138">
        <f t="shared" si="6"/>
        <v>347</v>
      </c>
    </row>
    <row r="99" spans="1:8" ht="15">
      <c r="A99" s="109" t="s">
        <v>45</v>
      </c>
      <c r="B99" s="106"/>
      <c r="C99" s="16" t="s">
        <v>44</v>
      </c>
      <c r="D99" s="16" t="s">
        <v>13</v>
      </c>
      <c r="E99" s="16"/>
      <c r="F99" s="16"/>
      <c r="G99" s="120">
        <f t="shared" si="6"/>
        <v>347</v>
      </c>
      <c r="H99" s="120">
        <f t="shared" si="6"/>
        <v>347</v>
      </c>
    </row>
    <row r="100" spans="1:8" ht="60">
      <c r="A100" s="135" t="s">
        <v>161</v>
      </c>
      <c r="B100" s="106"/>
      <c r="C100" s="9" t="s">
        <v>44</v>
      </c>
      <c r="D100" s="9" t="s">
        <v>13</v>
      </c>
      <c r="E100" s="17" t="s">
        <v>165</v>
      </c>
      <c r="F100" s="17"/>
      <c r="G100" s="120">
        <f t="shared" si="6"/>
        <v>347</v>
      </c>
      <c r="H100" s="120">
        <f t="shared" si="6"/>
        <v>347</v>
      </c>
    </row>
    <row r="101" spans="1:8" ht="45">
      <c r="A101" s="135" t="s">
        <v>162</v>
      </c>
      <c r="B101" s="106"/>
      <c r="C101" s="9" t="s">
        <v>44</v>
      </c>
      <c r="D101" s="9" t="s">
        <v>13</v>
      </c>
      <c r="E101" s="17" t="s">
        <v>166</v>
      </c>
      <c r="F101" s="17"/>
      <c r="G101" s="120">
        <f t="shared" si="6"/>
        <v>347</v>
      </c>
      <c r="H101" s="120">
        <f t="shared" si="6"/>
        <v>347</v>
      </c>
    </row>
    <row r="102" spans="1:8" ht="30">
      <c r="A102" s="135" t="s">
        <v>163</v>
      </c>
      <c r="B102" s="106"/>
      <c r="C102" s="9" t="s">
        <v>44</v>
      </c>
      <c r="D102" s="9" t="s">
        <v>13</v>
      </c>
      <c r="E102" s="17" t="s">
        <v>168</v>
      </c>
      <c r="F102" s="17"/>
      <c r="G102" s="120">
        <f t="shared" si="6"/>
        <v>347</v>
      </c>
      <c r="H102" s="120">
        <f t="shared" si="6"/>
        <v>347</v>
      </c>
    </row>
    <row r="103" spans="1:8" ht="30">
      <c r="A103" s="135" t="s">
        <v>164</v>
      </c>
      <c r="B103" s="106"/>
      <c r="C103" s="9" t="s">
        <v>44</v>
      </c>
      <c r="D103" s="9" t="s">
        <v>13</v>
      </c>
      <c r="E103" s="17" t="s">
        <v>169</v>
      </c>
      <c r="F103" s="17"/>
      <c r="G103" s="120">
        <f t="shared" si="6"/>
        <v>347</v>
      </c>
      <c r="H103" s="120">
        <f t="shared" si="6"/>
        <v>347</v>
      </c>
    </row>
    <row r="104" spans="1:8" ht="30">
      <c r="A104" s="107" t="s">
        <v>121</v>
      </c>
      <c r="B104" s="106"/>
      <c r="C104" s="13" t="s">
        <v>44</v>
      </c>
      <c r="D104" s="13" t="s">
        <v>13</v>
      </c>
      <c r="E104" s="13" t="s">
        <v>169</v>
      </c>
      <c r="F104" s="13" t="s">
        <v>80</v>
      </c>
      <c r="G104" s="111">
        <v>347</v>
      </c>
      <c r="H104" s="111">
        <v>347</v>
      </c>
    </row>
    <row r="105" spans="1:8" ht="14.25">
      <c r="A105" s="134" t="s">
        <v>23</v>
      </c>
      <c r="B105" s="54"/>
      <c r="C105" s="30" t="s">
        <v>24</v>
      </c>
      <c r="D105" s="30"/>
      <c r="E105" s="29"/>
      <c r="F105" s="29"/>
      <c r="G105" s="129">
        <f>SUM(G106,G112)</f>
        <v>340.2</v>
      </c>
      <c r="H105" s="129">
        <f>SUM(H106,H112)</f>
        <v>347.2</v>
      </c>
    </row>
    <row r="106" spans="1:8" ht="15">
      <c r="A106" s="109" t="s">
        <v>29</v>
      </c>
      <c r="B106" s="106"/>
      <c r="C106" s="20" t="s">
        <v>24</v>
      </c>
      <c r="D106" s="20" t="s">
        <v>24</v>
      </c>
      <c r="E106" s="20"/>
      <c r="F106" s="20"/>
      <c r="G106" s="120">
        <f t="shared" ref="G106:H110" si="7">SUM(G107)</f>
        <v>300.2</v>
      </c>
      <c r="H106" s="120">
        <f t="shared" si="7"/>
        <v>300.2</v>
      </c>
    </row>
    <row r="107" spans="1:8" ht="45">
      <c r="A107" s="131" t="s">
        <v>130</v>
      </c>
      <c r="B107" s="106"/>
      <c r="C107" s="17" t="s">
        <v>24</v>
      </c>
      <c r="D107" s="17" t="s">
        <v>24</v>
      </c>
      <c r="E107" s="17" t="s">
        <v>133</v>
      </c>
      <c r="F107" s="17"/>
      <c r="G107" s="120">
        <f t="shared" si="7"/>
        <v>300.2</v>
      </c>
      <c r="H107" s="120">
        <f t="shared" si="7"/>
        <v>300.2</v>
      </c>
    </row>
    <row r="108" spans="1:8" ht="15">
      <c r="A108" s="131" t="s">
        <v>211</v>
      </c>
      <c r="B108" s="106"/>
      <c r="C108" s="17" t="s">
        <v>24</v>
      </c>
      <c r="D108" s="17" t="s">
        <v>24</v>
      </c>
      <c r="E108" s="17" t="s">
        <v>134</v>
      </c>
      <c r="F108" s="17"/>
      <c r="G108" s="120">
        <f t="shared" si="7"/>
        <v>300.2</v>
      </c>
      <c r="H108" s="120">
        <f t="shared" si="7"/>
        <v>300.2</v>
      </c>
    </row>
    <row r="109" spans="1:8" ht="15">
      <c r="A109" s="131" t="s">
        <v>131</v>
      </c>
      <c r="B109" s="106"/>
      <c r="C109" s="17" t="s">
        <v>24</v>
      </c>
      <c r="D109" s="17" t="s">
        <v>24</v>
      </c>
      <c r="E109" s="17" t="s">
        <v>135</v>
      </c>
      <c r="F109" s="17"/>
      <c r="G109" s="120">
        <f t="shared" si="7"/>
        <v>300.2</v>
      </c>
      <c r="H109" s="120">
        <f t="shared" si="7"/>
        <v>300.2</v>
      </c>
    </row>
    <row r="110" spans="1:8" ht="30">
      <c r="A110" s="131" t="s">
        <v>212</v>
      </c>
      <c r="B110" s="106"/>
      <c r="C110" s="17" t="s">
        <v>24</v>
      </c>
      <c r="D110" s="17" t="s">
        <v>24</v>
      </c>
      <c r="E110" s="17" t="s">
        <v>213</v>
      </c>
      <c r="F110" s="17"/>
      <c r="G110" s="120">
        <f t="shared" si="7"/>
        <v>300.2</v>
      </c>
      <c r="H110" s="120">
        <f t="shared" si="7"/>
        <v>300.2</v>
      </c>
    </row>
    <row r="111" spans="1:8" ht="30">
      <c r="A111" s="107" t="s">
        <v>87</v>
      </c>
      <c r="B111" s="106"/>
      <c r="C111" s="13" t="s">
        <v>24</v>
      </c>
      <c r="D111" s="13" t="s">
        <v>24</v>
      </c>
      <c r="E111" s="13" t="s">
        <v>213</v>
      </c>
      <c r="F111" s="10" t="s">
        <v>84</v>
      </c>
      <c r="G111" s="111">
        <v>300.2</v>
      </c>
      <c r="H111" s="111">
        <v>300.2</v>
      </c>
    </row>
    <row r="112" spans="1:8" ht="15">
      <c r="A112" s="109" t="s">
        <v>30</v>
      </c>
      <c r="B112" s="106"/>
      <c r="C112" s="20" t="s">
        <v>24</v>
      </c>
      <c r="D112" s="20" t="s">
        <v>31</v>
      </c>
      <c r="E112" s="20"/>
      <c r="F112" s="20"/>
      <c r="G112" s="120">
        <f t="shared" ref="G112:H116" si="8">SUM(G113)</f>
        <v>40</v>
      </c>
      <c r="H112" s="120">
        <f t="shared" si="8"/>
        <v>47</v>
      </c>
    </row>
    <row r="113" spans="1:8" ht="45">
      <c r="A113" s="131" t="s">
        <v>130</v>
      </c>
      <c r="B113" s="106"/>
      <c r="C113" s="9" t="s">
        <v>24</v>
      </c>
      <c r="D113" s="9" t="s">
        <v>31</v>
      </c>
      <c r="E113" s="17" t="s">
        <v>133</v>
      </c>
      <c r="F113" s="10"/>
      <c r="G113" s="120">
        <f t="shared" si="8"/>
        <v>40</v>
      </c>
      <c r="H113" s="120">
        <f t="shared" si="8"/>
        <v>47</v>
      </c>
    </row>
    <row r="114" spans="1:8" ht="30">
      <c r="A114" s="114" t="s">
        <v>179</v>
      </c>
      <c r="B114" s="106"/>
      <c r="C114" s="9" t="s">
        <v>24</v>
      </c>
      <c r="D114" s="9" t="s">
        <v>31</v>
      </c>
      <c r="E114" s="17" t="s">
        <v>182</v>
      </c>
      <c r="F114" s="10"/>
      <c r="G114" s="120">
        <f t="shared" si="8"/>
        <v>40</v>
      </c>
      <c r="H114" s="120">
        <f t="shared" si="8"/>
        <v>47</v>
      </c>
    </row>
    <row r="115" spans="1:8" ht="15">
      <c r="A115" s="131" t="s">
        <v>190</v>
      </c>
      <c r="B115" s="106"/>
      <c r="C115" s="9" t="s">
        <v>24</v>
      </c>
      <c r="D115" s="9" t="s">
        <v>31</v>
      </c>
      <c r="E115" s="17" t="s">
        <v>191</v>
      </c>
      <c r="F115" s="10"/>
      <c r="G115" s="120">
        <f t="shared" si="8"/>
        <v>40</v>
      </c>
      <c r="H115" s="120">
        <f t="shared" si="8"/>
        <v>47</v>
      </c>
    </row>
    <row r="116" spans="1:8" ht="45">
      <c r="A116" s="131" t="s">
        <v>193</v>
      </c>
      <c r="B116" s="106"/>
      <c r="C116" s="9" t="s">
        <v>24</v>
      </c>
      <c r="D116" s="9" t="s">
        <v>31</v>
      </c>
      <c r="E116" s="9" t="s">
        <v>194</v>
      </c>
      <c r="F116" s="9"/>
      <c r="G116" s="120">
        <f t="shared" si="8"/>
        <v>40</v>
      </c>
      <c r="H116" s="120">
        <f t="shared" si="8"/>
        <v>47</v>
      </c>
    </row>
    <row r="117" spans="1:8" ht="30">
      <c r="A117" s="107" t="s">
        <v>121</v>
      </c>
      <c r="B117" s="106"/>
      <c r="C117" s="10" t="s">
        <v>24</v>
      </c>
      <c r="D117" s="10" t="s">
        <v>31</v>
      </c>
      <c r="E117" s="10" t="s">
        <v>194</v>
      </c>
      <c r="F117" s="13" t="s">
        <v>80</v>
      </c>
      <c r="G117" s="111">
        <v>40</v>
      </c>
      <c r="H117" s="111">
        <v>47</v>
      </c>
    </row>
    <row r="118" spans="1:8" ht="15">
      <c r="A118" s="134" t="s">
        <v>48</v>
      </c>
      <c r="B118" s="106"/>
      <c r="C118" s="30" t="s">
        <v>22</v>
      </c>
      <c r="D118" s="30"/>
      <c r="E118" s="30"/>
      <c r="F118" s="30"/>
      <c r="G118" s="138">
        <f>SUM(G119)</f>
        <v>8391.7999999999993</v>
      </c>
      <c r="H118" s="138">
        <f>SUM(H119)</f>
        <v>8391.7999999999993</v>
      </c>
    </row>
    <row r="119" spans="1:8" ht="15">
      <c r="A119" s="109" t="s">
        <v>49</v>
      </c>
      <c r="B119" s="106"/>
      <c r="C119" s="16" t="s">
        <v>22</v>
      </c>
      <c r="D119" s="16" t="s">
        <v>13</v>
      </c>
      <c r="E119" s="16"/>
      <c r="F119" s="16"/>
      <c r="G119" s="120">
        <f>SUM(G120,G125)</f>
        <v>8391.7999999999993</v>
      </c>
      <c r="H119" s="120">
        <f>SUM(H120,H125)</f>
        <v>8391.7999999999993</v>
      </c>
    </row>
    <row r="120" spans="1:8" ht="45">
      <c r="A120" s="142" t="s">
        <v>171</v>
      </c>
      <c r="B120" s="106"/>
      <c r="C120" s="17" t="s">
        <v>22</v>
      </c>
      <c r="D120" s="17" t="s">
        <v>13</v>
      </c>
      <c r="E120" s="17" t="s">
        <v>175</v>
      </c>
      <c r="F120" s="17"/>
      <c r="G120" s="120">
        <f t="shared" ref="G120:H123" si="9">SUM(G121)</f>
        <v>8141</v>
      </c>
      <c r="H120" s="120">
        <f t="shared" si="9"/>
        <v>8141</v>
      </c>
    </row>
    <row r="121" spans="1:8" ht="30">
      <c r="A121" s="114" t="s">
        <v>172</v>
      </c>
      <c r="B121" s="106"/>
      <c r="C121" s="17" t="s">
        <v>22</v>
      </c>
      <c r="D121" s="17" t="s">
        <v>13</v>
      </c>
      <c r="E121" s="17" t="s">
        <v>176</v>
      </c>
      <c r="F121" s="17"/>
      <c r="G121" s="120">
        <f t="shared" si="9"/>
        <v>8141</v>
      </c>
      <c r="H121" s="120">
        <f t="shared" si="9"/>
        <v>8141</v>
      </c>
    </row>
    <row r="122" spans="1:8" ht="30">
      <c r="A122" s="131" t="s">
        <v>214</v>
      </c>
      <c r="B122" s="106"/>
      <c r="C122" s="17" t="s">
        <v>22</v>
      </c>
      <c r="D122" s="17" t="s">
        <v>13</v>
      </c>
      <c r="E122" s="17" t="s">
        <v>215</v>
      </c>
      <c r="F122" s="17"/>
      <c r="G122" s="120">
        <f t="shared" si="9"/>
        <v>8141</v>
      </c>
      <c r="H122" s="120">
        <f t="shared" si="9"/>
        <v>8141</v>
      </c>
    </row>
    <row r="123" spans="1:8" ht="30">
      <c r="A123" s="131" t="s">
        <v>217</v>
      </c>
      <c r="B123" s="106"/>
      <c r="C123" s="17" t="s">
        <v>22</v>
      </c>
      <c r="D123" s="17" t="s">
        <v>13</v>
      </c>
      <c r="E123" s="17" t="s">
        <v>216</v>
      </c>
      <c r="F123" s="17"/>
      <c r="G123" s="120">
        <f t="shared" si="9"/>
        <v>8141</v>
      </c>
      <c r="H123" s="120">
        <f t="shared" si="9"/>
        <v>8141</v>
      </c>
    </row>
    <row r="124" spans="1:8" ht="30">
      <c r="A124" s="107" t="s">
        <v>87</v>
      </c>
      <c r="B124" s="106"/>
      <c r="C124" s="10" t="s">
        <v>22</v>
      </c>
      <c r="D124" s="10" t="s">
        <v>13</v>
      </c>
      <c r="E124" s="13" t="s">
        <v>216</v>
      </c>
      <c r="F124" s="10" t="s">
        <v>84</v>
      </c>
      <c r="G124" s="111">
        <v>8141</v>
      </c>
      <c r="H124" s="111">
        <v>8141</v>
      </c>
    </row>
    <row r="125" spans="1:8" ht="45">
      <c r="A125" s="131" t="s">
        <v>203</v>
      </c>
      <c r="B125" s="106"/>
      <c r="C125" s="9" t="s">
        <v>22</v>
      </c>
      <c r="D125" s="9" t="s">
        <v>13</v>
      </c>
      <c r="E125" s="17" t="s">
        <v>207</v>
      </c>
      <c r="F125" s="13"/>
      <c r="G125" s="120">
        <f t="shared" ref="G125:H128" si="10">SUM(G126)</f>
        <v>250.8</v>
      </c>
      <c r="H125" s="120">
        <f t="shared" si="10"/>
        <v>250.8</v>
      </c>
    </row>
    <row r="126" spans="1:8" ht="45">
      <c r="A126" s="131" t="s">
        <v>204</v>
      </c>
      <c r="B126" s="106"/>
      <c r="C126" s="9" t="s">
        <v>22</v>
      </c>
      <c r="D126" s="9" t="s">
        <v>13</v>
      </c>
      <c r="E126" s="17" t="s">
        <v>208</v>
      </c>
      <c r="F126" s="13"/>
      <c r="G126" s="120">
        <f t="shared" si="10"/>
        <v>250.8</v>
      </c>
      <c r="H126" s="120">
        <f t="shared" si="10"/>
        <v>250.8</v>
      </c>
    </row>
    <row r="127" spans="1:8" ht="30">
      <c r="A127" s="131" t="s">
        <v>205</v>
      </c>
      <c r="B127" s="106"/>
      <c r="C127" s="9" t="s">
        <v>22</v>
      </c>
      <c r="D127" s="9" t="s">
        <v>13</v>
      </c>
      <c r="E127" s="17" t="s">
        <v>209</v>
      </c>
      <c r="F127" s="13"/>
      <c r="G127" s="120">
        <f t="shared" si="10"/>
        <v>250.8</v>
      </c>
      <c r="H127" s="120">
        <f t="shared" si="10"/>
        <v>250.8</v>
      </c>
    </row>
    <row r="128" spans="1:8" ht="45">
      <c r="A128" s="136" t="s">
        <v>222</v>
      </c>
      <c r="B128" s="106"/>
      <c r="C128" s="9" t="s">
        <v>22</v>
      </c>
      <c r="D128" s="9" t="s">
        <v>13</v>
      </c>
      <c r="E128" s="17" t="s">
        <v>223</v>
      </c>
      <c r="F128" s="13"/>
      <c r="G128" s="120">
        <f t="shared" si="10"/>
        <v>250.8</v>
      </c>
      <c r="H128" s="120">
        <f t="shared" si="10"/>
        <v>250.8</v>
      </c>
    </row>
    <row r="129" spans="1:8" ht="30">
      <c r="A129" s="107" t="s">
        <v>87</v>
      </c>
      <c r="B129" s="106"/>
      <c r="C129" s="10" t="s">
        <v>22</v>
      </c>
      <c r="D129" s="10" t="s">
        <v>13</v>
      </c>
      <c r="E129" s="13" t="s">
        <v>223</v>
      </c>
      <c r="F129" s="33" t="s">
        <v>84</v>
      </c>
      <c r="G129" s="137">
        <v>250.8</v>
      </c>
      <c r="H129" s="137">
        <v>250.8</v>
      </c>
    </row>
    <row r="130" spans="1:8" ht="15">
      <c r="A130" s="134" t="s">
        <v>32</v>
      </c>
      <c r="B130" s="106"/>
      <c r="C130" s="23" t="s">
        <v>33</v>
      </c>
      <c r="D130" s="23"/>
      <c r="E130" s="23"/>
      <c r="F130" s="23"/>
      <c r="G130" s="138">
        <f t="shared" ref="G130:H132" si="11">SUM(G131)</f>
        <v>774.6</v>
      </c>
      <c r="H130" s="138">
        <f t="shared" si="11"/>
        <v>774.6</v>
      </c>
    </row>
    <row r="131" spans="1:8" ht="15">
      <c r="A131" s="109" t="s">
        <v>50</v>
      </c>
      <c r="B131" s="106"/>
      <c r="C131" s="16" t="s">
        <v>33</v>
      </c>
      <c r="D131" s="16" t="s">
        <v>13</v>
      </c>
      <c r="E131" s="16"/>
      <c r="F131" s="16"/>
      <c r="G131" s="120">
        <f t="shared" si="11"/>
        <v>774.6</v>
      </c>
      <c r="H131" s="120">
        <f t="shared" si="11"/>
        <v>774.6</v>
      </c>
    </row>
    <row r="132" spans="1:8" ht="75">
      <c r="A132" s="121" t="s">
        <v>93</v>
      </c>
      <c r="B132" s="106"/>
      <c r="C132" s="17" t="s">
        <v>33</v>
      </c>
      <c r="D132" s="17" t="s">
        <v>13</v>
      </c>
      <c r="E132" s="72" t="s">
        <v>101</v>
      </c>
      <c r="F132" s="17"/>
      <c r="G132" s="120">
        <f t="shared" si="11"/>
        <v>774.6</v>
      </c>
      <c r="H132" s="120">
        <f t="shared" si="11"/>
        <v>774.6</v>
      </c>
    </row>
    <row r="133" spans="1:8" ht="30">
      <c r="A133" s="121" t="s">
        <v>94</v>
      </c>
      <c r="B133" s="106"/>
      <c r="C133" s="17" t="s">
        <v>33</v>
      </c>
      <c r="D133" s="17" t="s">
        <v>13</v>
      </c>
      <c r="E133" s="72" t="s">
        <v>102</v>
      </c>
      <c r="F133" s="17"/>
      <c r="G133" s="120">
        <f>SUM(G134,G137)</f>
        <v>774.6</v>
      </c>
      <c r="H133" s="120">
        <f>SUM(H134,H137)</f>
        <v>774.6</v>
      </c>
    </row>
    <row r="134" spans="1:8" ht="30">
      <c r="A134" s="121" t="s">
        <v>95</v>
      </c>
      <c r="B134" s="106"/>
      <c r="C134" s="17" t="s">
        <v>33</v>
      </c>
      <c r="D134" s="17" t="s">
        <v>13</v>
      </c>
      <c r="E134" s="72" t="s">
        <v>103</v>
      </c>
      <c r="F134" s="17"/>
      <c r="G134" s="120">
        <f>SUM(G135)</f>
        <v>738</v>
      </c>
      <c r="H134" s="120">
        <f>SUM(H135)</f>
        <v>738</v>
      </c>
    </row>
    <row r="135" spans="1:8" ht="15">
      <c r="A135" s="110" t="s">
        <v>219</v>
      </c>
      <c r="B135" s="106"/>
      <c r="C135" s="17" t="s">
        <v>33</v>
      </c>
      <c r="D135" s="17" t="s">
        <v>13</v>
      </c>
      <c r="E135" s="17" t="s">
        <v>218</v>
      </c>
      <c r="F135" s="17"/>
      <c r="G135" s="120">
        <f>SUM(G136)</f>
        <v>738</v>
      </c>
      <c r="H135" s="120">
        <f>SUM(H136)</f>
        <v>738</v>
      </c>
    </row>
    <row r="136" spans="1:8" ht="30">
      <c r="A136" s="107" t="s">
        <v>82</v>
      </c>
      <c r="B136" s="106"/>
      <c r="C136" s="10" t="s">
        <v>33</v>
      </c>
      <c r="D136" s="10" t="s">
        <v>13</v>
      </c>
      <c r="E136" s="13" t="s">
        <v>218</v>
      </c>
      <c r="F136" s="13" t="s">
        <v>83</v>
      </c>
      <c r="G136" s="111">
        <v>738</v>
      </c>
      <c r="H136" s="111">
        <v>738</v>
      </c>
    </row>
    <row r="137" spans="1:8" ht="30">
      <c r="A137" s="114" t="s">
        <v>96</v>
      </c>
      <c r="B137" s="106"/>
      <c r="C137" s="9" t="s">
        <v>33</v>
      </c>
      <c r="D137" s="9" t="s">
        <v>13</v>
      </c>
      <c r="E137" s="17" t="s">
        <v>104</v>
      </c>
      <c r="F137" s="13"/>
      <c r="G137" s="120">
        <f>SUM(G138)</f>
        <v>36.6</v>
      </c>
      <c r="H137" s="120">
        <f>SUM(H138)</f>
        <v>36.6</v>
      </c>
    </row>
    <row r="138" spans="1:8" ht="60">
      <c r="A138" s="131" t="s">
        <v>221</v>
      </c>
      <c r="B138" s="106"/>
      <c r="C138" s="9" t="s">
        <v>33</v>
      </c>
      <c r="D138" s="9" t="s">
        <v>13</v>
      </c>
      <c r="E138" s="17" t="s">
        <v>220</v>
      </c>
      <c r="F138" s="17"/>
      <c r="G138" s="120">
        <f>SUM(G139)</f>
        <v>36.6</v>
      </c>
      <c r="H138" s="120">
        <f>SUM(H139)</f>
        <v>36.6</v>
      </c>
    </row>
    <row r="139" spans="1:8" ht="30">
      <c r="A139" s="107" t="s">
        <v>82</v>
      </c>
      <c r="B139" s="106"/>
      <c r="C139" s="10" t="s">
        <v>33</v>
      </c>
      <c r="D139" s="10" t="s">
        <v>13</v>
      </c>
      <c r="E139" s="13" t="s">
        <v>220</v>
      </c>
      <c r="F139" s="13" t="s">
        <v>83</v>
      </c>
      <c r="G139" s="111">
        <v>36.6</v>
      </c>
      <c r="H139" s="111">
        <v>36.6</v>
      </c>
    </row>
    <row r="140" spans="1:8" ht="15">
      <c r="A140" s="143" t="s">
        <v>35</v>
      </c>
      <c r="B140" s="106"/>
      <c r="C140" s="30" t="s">
        <v>36</v>
      </c>
      <c r="D140" s="30"/>
      <c r="E140" s="23"/>
      <c r="F140" s="23"/>
      <c r="G140" s="120">
        <f t="shared" ref="G140:H143" si="12">SUM(G141)</f>
        <v>944</v>
      </c>
      <c r="H140" s="120">
        <f t="shared" si="12"/>
        <v>986</v>
      </c>
    </row>
    <row r="141" spans="1:8" ht="15">
      <c r="A141" s="109" t="s">
        <v>37</v>
      </c>
      <c r="B141" s="106"/>
      <c r="C141" s="20" t="s">
        <v>36</v>
      </c>
      <c r="D141" s="20" t="s">
        <v>13</v>
      </c>
      <c r="E141" s="20"/>
      <c r="F141" s="20"/>
      <c r="G141" s="120">
        <f t="shared" si="12"/>
        <v>944</v>
      </c>
      <c r="H141" s="120">
        <f t="shared" si="12"/>
        <v>986</v>
      </c>
    </row>
    <row r="142" spans="1:8" ht="75">
      <c r="A142" s="144" t="s">
        <v>228</v>
      </c>
      <c r="B142" s="106"/>
      <c r="C142" s="17" t="s">
        <v>36</v>
      </c>
      <c r="D142" s="17" t="s">
        <v>13</v>
      </c>
      <c r="E142" s="17" t="s">
        <v>232</v>
      </c>
      <c r="F142" s="20"/>
      <c r="G142" s="120">
        <f t="shared" si="12"/>
        <v>944</v>
      </c>
      <c r="H142" s="120">
        <f t="shared" si="12"/>
        <v>986</v>
      </c>
    </row>
    <row r="143" spans="1:8" ht="60">
      <c r="A143" s="144" t="s">
        <v>229</v>
      </c>
      <c r="B143" s="106"/>
      <c r="C143" s="17" t="s">
        <v>36</v>
      </c>
      <c r="D143" s="17" t="s">
        <v>13</v>
      </c>
      <c r="E143" s="17" t="s">
        <v>233</v>
      </c>
      <c r="F143" s="20"/>
      <c r="G143" s="120">
        <f t="shared" si="12"/>
        <v>944</v>
      </c>
      <c r="H143" s="120">
        <f t="shared" si="12"/>
        <v>986</v>
      </c>
    </row>
    <row r="144" spans="1:8" ht="45">
      <c r="A144" s="144" t="s">
        <v>230</v>
      </c>
      <c r="B144" s="106"/>
      <c r="C144" s="17" t="s">
        <v>36</v>
      </c>
      <c r="D144" s="17" t="s">
        <v>13</v>
      </c>
      <c r="E144" s="17" t="s">
        <v>234</v>
      </c>
      <c r="F144" s="20"/>
      <c r="G144" s="120">
        <f>SUM(G145,G148,G151)</f>
        <v>944</v>
      </c>
      <c r="H144" s="120">
        <f>SUM(H145,H148,H151)</f>
        <v>986</v>
      </c>
    </row>
    <row r="145" spans="1:8" ht="15">
      <c r="A145" s="144" t="s">
        <v>231</v>
      </c>
      <c r="B145" s="106"/>
      <c r="C145" s="17" t="s">
        <v>36</v>
      </c>
      <c r="D145" s="17" t="s">
        <v>13</v>
      </c>
      <c r="E145" s="17" t="s">
        <v>235</v>
      </c>
      <c r="F145" s="20"/>
      <c r="G145" s="120">
        <f>SUM(G146:G147)</f>
        <v>728</v>
      </c>
      <c r="H145" s="120">
        <f>SUM(H146:H147)</f>
        <v>728</v>
      </c>
    </row>
    <row r="146" spans="1:8" ht="60">
      <c r="A146" s="107" t="s">
        <v>77</v>
      </c>
      <c r="B146" s="106"/>
      <c r="C146" s="22" t="s">
        <v>36</v>
      </c>
      <c r="D146" s="22" t="s">
        <v>13</v>
      </c>
      <c r="E146" s="13" t="s">
        <v>235</v>
      </c>
      <c r="F146" s="10" t="s">
        <v>79</v>
      </c>
      <c r="G146" s="111">
        <v>200</v>
      </c>
      <c r="H146" s="111">
        <v>200</v>
      </c>
    </row>
    <row r="147" spans="1:8" ht="30">
      <c r="A147" s="107" t="s">
        <v>121</v>
      </c>
      <c r="B147" s="106"/>
      <c r="C147" s="22" t="s">
        <v>36</v>
      </c>
      <c r="D147" s="22" t="s">
        <v>13</v>
      </c>
      <c r="E147" s="13" t="s">
        <v>235</v>
      </c>
      <c r="F147" s="10" t="s">
        <v>80</v>
      </c>
      <c r="G147" s="111">
        <v>528</v>
      </c>
      <c r="H147" s="111">
        <v>528</v>
      </c>
    </row>
    <row r="148" spans="1:8" ht="30">
      <c r="A148" s="131" t="s">
        <v>236</v>
      </c>
      <c r="B148" s="106"/>
      <c r="C148" s="17" t="s">
        <v>36</v>
      </c>
      <c r="D148" s="17" t="s">
        <v>13</v>
      </c>
      <c r="E148" s="17" t="s">
        <v>237</v>
      </c>
      <c r="F148" s="17"/>
      <c r="G148" s="120">
        <f>SUM(G149:G150)</f>
        <v>211</v>
      </c>
      <c r="H148" s="120">
        <f>SUM(H149:H150)</f>
        <v>253</v>
      </c>
    </row>
    <row r="149" spans="1:8" ht="60">
      <c r="A149" s="107" t="s">
        <v>77</v>
      </c>
      <c r="B149" s="106"/>
      <c r="C149" s="22" t="s">
        <v>36</v>
      </c>
      <c r="D149" s="22" t="s">
        <v>13</v>
      </c>
      <c r="E149" s="13" t="s">
        <v>237</v>
      </c>
      <c r="F149" s="10" t="s">
        <v>79</v>
      </c>
      <c r="G149" s="111">
        <v>150</v>
      </c>
      <c r="H149" s="111">
        <v>150</v>
      </c>
    </row>
    <row r="150" spans="1:8" ht="30">
      <c r="A150" s="107" t="s">
        <v>121</v>
      </c>
      <c r="B150" s="106"/>
      <c r="C150" s="13" t="s">
        <v>36</v>
      </c>
      <c r="D150" s="13" t="s">
        <v>13</v>
      </c>
      <c r="E150" s="13" t="s">
        <v>237</v>
      </c>
      <c r="F150" s="12" t="s">
        <v>80</v>
      </c>
      <c r="G150" s="145">
        <v>61</v>
      </c>
      <c r="H150" s="145">
        <v>103</v>
      </c>
    </row>
    <row r="151" spans="1:8" ht="45">
      <c r="A151" s="114" t="s">
        <v>238</v>
      </c>
      <c r="B151" s="106"/>
      <c r="C151" s="17" t="s">
        <v>36</v>
      </c>
      <c r="D151" s="17" t="s">
        <v>13</v>
      </c>
      <c r="E151" s="17" t="s">
        <v>239</v>
      </c>
      <c r="F151" s="12"/>
      <c r="G151" s="138">
        <f>SUM(G152)</f>
        <v>5</v>
      </c>
      <c r="H151" s="138">
        <f>SUM(H152)</f>
        <v>5</v>
      </c>
    </row>
    <row r="152" spans="1:8" ht="30.75" thickBot="1">
      <c r="A152" s="107" t="s">
        <v>121</v>
      </c>
      <c r="B152" s="106"/>
      <c r="C152" s="13" t="s">
        <v>36</v>
      </c>
      <c r="D152" s="13" t="s">
        <v>13</v>
      </c>
      <c r="E152" s="13" t="s">
        <v>239</v>
      </c>
      <c r="F152" s="12" t="s">
        <v>80</v>
      </c>
      <c r="G152" s="145">
        <v>5</v>
      </c>
      <c r="H152" s="145">
        <v>5</v>
      </c>
    </row>
    <row r="153" spans="1:8" ht="33" thickTop="1" thickBot="1">
      <c r="A153" s="115" t="s">
        <v>277</v>
      </c>
      <c r="B153" s="6" t="s">
        <v>276</v>
      </c>
      <c r="C153" s="24"/>
      <c r="D153" s="24"/>
      <c r="E153" s="25"/>
      <c r="F153" s="25"/>
      <c r="G153" s="126">
        <f>SUM(G154,G160)</f>
        <v>514.59999999999991</v>
      </c>
      <c r="H153" s="126">
        <f>SUM(H154,H160)</f>
        <v>514.59999999999991</v>
      </c>
    </row>
    <row r="154" spans="1:8" ht="15.75" thickTop="1">
      <c r="A154" s="117" t="s">
        <v>12</v>
      </c>
      <c r="B154" s="57"/>
      <c r="C154" s="68" t="s">
        <v>13</v>
      </c>
      <c r="D154" s="57"/>
      <c r="E154" s="57"/>
      <c r="F154" s="70"/>
      <c r="G154" s="127">
        <f t="shared" ref="G154:H156" si="13">SUM(G155)</f>
        <v>417.09999999999997</v>
      </c>
      <c r="H154" s="127">
        <f t="shared" si="13"/>
        <v>417.09999999999997</v>
      </c>
    </row>
    <row r="155" spans="1:8" ht="45">
      <c r="A155" s="119" t="s">
        <v>55</v>
      </c>
      <c r="B155" s="179"/>
      <c r="C155" s="8" t="s">
        <v>13</v>
      </c>
      <c r="D155" s="8" t="s">
        <v>47</v>
      </c>
      <c r="E155" s="31"/>
      <c r="F155" s="13"/>
      <c r="G155" s="120">
        <f t="shared" si="13"/>
        <v>417.09999999999997</v>
      </c>
      <c r="H155" s="120">
        <f t="shared" si="13"/>
        <v>417.09999999999997</v>
      </c>
    </row>
    <row r="156" spans="1:8" ht="15">
      <c r="A156" s="121" t="s">
        <v>280</v>
      </c>
      <c r="B156" s="54"/>
      <c r="C156" s="9" t="s">
        <v>13</v>
      </c>
      <c r="D156" s="9" t="s">
        <v>47</v>
      </c>
      <c r="E156" s="17" t="s">
        <v>278</v>
      </c>
      <c r="F156" s="9"/>
      <c r="G156" s="120">
        <f t="shared" si="13"/>
        <v>417.09999999999997</v>
      </c>
      <c r="H156" s="120">
        <f t="shared" si="13"/>
        <v>417.09999999999997</v>
      </c>
    </row>
    <row r="157" spans="1:8" ht="15">
      <c r="A157" s="121" t="s">
        <v>90</v>
      </c>
      <c r="B157" s="54"/>
      <c r="C157" s="10" t="s">
        <v>13</v>
      </c>
      <c r="D157" s="10" t="s">
        <v>47</v>
      </c>
      <c r="E157" s="17" t="s">
        <v>279</v>
      </c>
      <c r="F157" s="9"/>
      <c r="G157" s="120">
        <f>SUM(G158:G159)</f>
        <v>417.09999999999997</v>
      </c>
      <c r="H157" s="120">
        <f>SUM(H158:H159)</f>
        <v>417.09999999999997</v>
      </c>
    </row>
    <row r="158" spans="1:8" ht="60">
      <c r="A158" s="107" t="s">
        <v>77</v>
      </c>
      <c r="B158" s="54"/>
      <c r="C158" s="10" t="s">
        <v>13</v>
      </c>
      <c r="D158" s="10" t="s">
        <v>47</v>
      </c>
      <c r="E158" s="13" t="s">
        <v>279</v>
      </c>
      <c r="F158" s="10" t="s">
        <v>79</v>
      </c>
      <c r="G158" s="111">
        <v>402.7</v>
      </c>
      <c r="H158" s="111">
        <v>402.7</v>
      </c>
    </row>
    <row r="159" spans="1:8" ht="30">
      <c r="A159" s="107" t="s">
        <v>121</v>
      </c>
      <c r="B159" s="54"/>
      <c r="C159" s="10" t="s">
        <v>13</v>
      </c>
      <c r="D159" s="10" t="s">
        <v>47</v>
      </c>
      <c r="E159" s="13" t="s">
        <v>279</v>
      </c>
      <c r="F159" s="10" t="s">
        <v>80</v>
      </c>
      <c r="G159" s="111">
        <v>14.4</v>
      </c>
      <c r="H159" s="111">
        <v>14.4</v>
      </c>
    </row>
    <row r="160" spans="1:8" ht="28.5">
      <c r="A160" s="122" t="s">
        <v>75</v>
      </c>
      <c r="B160" s="54"/>
      <c r="C160" s="28" t="s">
        <v>15</v>
      </c>
      <c r="D160" s="10"/>
      <c r="E160" s="13"/>
      <c r="F160" s="10"/>
      <c r="G160" s="113">
        <f t="shared" ref="G160:H165" si="14">SUM(G161)</f>
        <v>97.5</v>
      </c>
      <c r="H160" s="113">
        <f t="shared" si="14"/>
        <v>97.5</v>
      </c>
    </row>
    <row r="161" spans="1:8" ht="30">
      <c r="A161" s="119" t="s">
        <v>76</v>
      </c>
      <c r="B161" s="54"/>
      <c r="C161" s="8" t="s">
        <v>15</v>
      </c>
      <c r="D161" s="8" t="s">
        <v>59</v>
      </c>
      <c r="E161" s="13"/>
      <c r="F161" s="13"/>
      <c r="G161" s="123">
        <f t="shared" si="14"/>
        <v>97.5</v>
      </c>
      <c r="H161" s="123">
        <f t="shared" si="14"/>
        <v>97.5</v>
      </c>
    </row>
    <row r="162" spans="1:8" ht="75">
      <c r="A162" s="121" t="s">
        <v>93</v>
      </c>
      <c r="B162" s="54"/>
      <c r="C162" s="9" t="s">
        <v>15</v>
      </c>
      <c r="D162" s="9" t="s">
        <v>59</v>
      </c>
      <c r="E162" s="72" t="s">
        <v>101</v>
      </c>
      <c r="F162" s="17"/>
      <c r="G162" s="123">
        <f t="shared" si="14"/>
        <v>97.5</v>
      </c>
      <c r="H162" s="123">
        <f t="shared" si="14"/>
        <v>97.5</v>
      </c>
    </row>
    <row r="163" spans="1:8" ht="30">
      <c r="A163" s="114" t="s">
        <v>122</v>
      </c>
      <c r="B163" s="54"/>
      <c r="C163" s="9" t="s">
        <v>15</v>
      </c>
      <c r="D163" s="9" t="s">
        <v>59</v>
      </c>
      <c r="E163" s="74" t="s">
        <v>126</v>
      </c>
      <c r="F163" s="17"/>
      <c r="G163" s="123">
        <f t="shared" si="14"/>
        <v>97.5</v>
      </c>
      <c r="H163" s="123">
        <f t="shared" si="14"/>
        <v>97.5</v>
      </c>
    </row>
    <row r="164" spans="1:8" ht="30">
      <c r="A164" s="114" t="s">
        <v>123</v>
      </c>
      <c r="B164" s="54"/>
      <c r="C164" s="9" t="s">
        <v>15</v>
      </c>
      <c r="D164" s="9" t="s">
        <v>59</v>
      </c>
      <c r="E164" s="74" t="s">
        <v>125</v>
      </c>
      <c r="F164" s="17"/>
      <c r="G164" s="123">
        <f t="shared" si="14"/>
        <v>97.5</v>
      </c>
      <c r="H164" s="123">
        <f t="shared" si="14"/>
        <v>97.5</v>
      </c>
    </row>
    <row r="165" spans="1:8" ht="60">
      <c r="A165" s="114" t="s">
        <v>242</v>
      </c>
      <c r="B165" s="54"/>
      <c r="C165" s="9" t="s">
        <v>15</v>
      </c>
      <c r="D165" s="9" t="s">
        <v>59</v>
      </c>
      <c r="E165" s="74" t="s">
        <v>138</v>
      </c>
      <c r="F165" s="17"/>
      <c r="G165" s="123">
        <f t="shared" si="14"/>
        <v>97.5</v>
      </c>
      <c r="H165" s="123">
        <f t="shared" si="14"/>
        <v>97.5</v>
      </c>
    </row>
    <row r="166" spans="1:8" ht="60.75" thickBot="1">
      <c r="A166" s="107" t="s">
        <v>77</v>
      </c>
      <c r="B166" s="54"/>
      <c r="C166" s="10" t="s">
        <v>15</v>
      </c>
      <c r="D166" s="10" t="s">
        <v>59</v>
      </c>
      <c r="E166" s="12" t="s">
        <v>138</v>
      </c>
      <c r="F166" s="13" t="s">
        <v>79</v>
      </c>
      <c r="G166" s="125">
        <v>97.5</v>
      </c>
      <c r="H166" s="125">
        <v>97.5</v>
      </c>
    </row>
    <row r="167" spans="1:8" ht="33" thickTop="1" thickBot="1">
      <c r="A167" s="115" t="s">
        <v>53</v>
      </c>
      <c r="B167" s="6" t="s">
        <v>54</v>
      </c>
      <c r="C167" s="24"/>
      <c r="D167" s="24"/>
      <c r="E167" s="25"/>
      <c r="F167" s="25"/>
      <c r="G167" s="126">
        <f>SUM(G168,G194,G201,G208,G221,G234,G285,G292)</f>
        <v>71737.3</v>
      </c>
      <c r="H167" s="126">
        <f>SUM(H168,H194,H201,H208,H221,H234,H285,H292)</f>
        <v>71831.3</v>
      </c>
    </row>
    <row r="168" spans="1:8" ht="16.5" thickTop="1">
      <c r="A168" s="117" t="s">
        <v>12</v>
      </c>
      <c r="B168" s="57"/>
      <c r="C168" s="68" t="s">
        <v>13</v>
      </c>
      <c r="D168" s="57"/>
      <c r="E168" s="57"/>
      <c r="F168" s="57"/>
      <c r="G168" s="146">
        <f>SUM(G169,G176,G181)</f>
        <v>3708.6000000000004</v>
      </c>
      <c r="H168" s="146">
        <f>SUM(H169,H176,H181)</f>
        <v>3708.6000000000004</v>
      </c>
    </row>
    <row r="169" spans="1:8" ht="45">
      <c r="A169" s="119" t="s">
        <v>55</v>
      </c>
      <c r="B169" s="106"/>
      <c r="C169" s="8" t="s">
        <v>13</v>
      </c>
      <c r="D169" s="8" t="s">
        <v>47</v>
      </c>
      <c r="E169" s="31"/>
      <c r="F169" s="31"/>
      <c r="G169" s="113">
        <f t="shared" ref="G169:H172" si="15">SUM(G170)</f>
        <v>2692.6000000000004</v>
      </c>
      <c r="H169" s="113">
        <f t="shared" si="15"/>
        <v>2692.6000000000004</v>
      </c>
    </row>
    <row r="170" spans="1:8" ht="75">
      <c r="A170" s="121" t="s">
        <v>93</v>
      </c>
      <c r="B170" s="106"/>
      <c r="C170" s="17" t="s">
        <v>13</v>
      </c>
      <c r="D170" s="17" t="s">
        <v>47</v>
      </c>
      <c r="E170" s="72" t="s">
        <v>101</v>
      </c>
      <c r="F170" s="32"/>
      <c r="G170" s="120">
        <f t="shared" si="15"/>
        <v>2692.6000000000004</v>
      </c>
      <c r="H170" s="120">
        <f t="shared" si="15"/>
        <v>2692.6000000000004</v>
      </c>
    </row>
    <row r="171" spans="1:8" ht="30">
      <c r="A171" s="121" t="s">
        <v>94</v>
      </c>
      <c r="B171" s="106"/>
      <c r="C171" s="17" t="s">
        <v>13</v>
      </c>
      <c r="D171" s="17" t="s">
        <v>47</v>
      </c>
      <c r="E171" s="72" t="s">
        <v>102</v>
      </c>
      <c r="F171" s="32"/>
      <c r="G171" s="120">
        <f t="shared" si="15"/>
        <v>2692.6000000000004</v>
      </c>
      <c r="H171" s="120">
        <f t="shared" si="15"/>
        <v>2692.6000000000004</v>
      </c>
    </row>
    <row r="172" spans="1:8" ht="30">
      <c r="A172" s="121" t="s">
        <v>95</v>
      </c>
      <c r="B172" s="106"/>
      <c r="C172" s="17" t="s">
        <v>13</v>
      </c>
      <c r="D172" s="17" t="s">
        <v>47</v>
      </c>
      <c r="E172" s="72" t="s">
        <v>103</v>
      </c>
      <c r="F172" s="32"/>
      <c r="G172" s="120">
        <f t="shared" si="15"/>
        <v>2692.6000000000004</v>
      </c>
      <c r="H172" s="120">
        <f t="shared" si="15"/>
        <v>2692.6000000000004</v>
      </c>
    </row>
    <row r="173" spans="1:8" ht="15">
      <c r="A173" s="121" t="s">
        <v>90</v>
      </c>
      <c r="B173" s="106"/>
      <c r="C173" s="17" t="s">
        <v>13</v>
      </c>
      <c r="D173" s="17" t="s">
        <v>47</v>
      </c>
      <c r="E173" s="17" t="s">
        <v>92</v>
      </c>
      <c r="F173" s="32"/>
      <c r="G173" s="120">
        <f>SUM(G174:G175)</f>
        <v>2692.6000000000004</v>
      </c>
      <c r="H173" s="120">
        <f>SUM(H174:H175)</f>
        <v>2692.6000000000004</v>
      </c>
    </row>
    <row r="174" spans="1:8" ht="60">
      <c r="A174" s="107" t="s">
        <v>77</v>
      </c>
      <c r="B174" s="106"/>
      <c r="C174" s="27" t="s">
        <v>13</v>
      </c>
      <c r="D174" s="27" t="s">
        <v>47</v>
      </c>
      <c r="E174" s="13" t="s">
        <v>92</v>
      </c>
      <c r="F174" s="10" t="s">
        <v>79</v>
      </c>
      <c r="G174" s="111">
        <v>2378.8000000000002</v>
      </c>
      <c r="H174" s="111">
        <v>2378.8000000000002</v>
      </c>
    </row>
    <row r="175" spans="1:8" ht="30">
      <c r="A175" s="107" t="s">
        <v>121</v>
      </c>
      <c r="B175" s="106"/>
      <c r="C175" s="27" t="s">
        <v>13</v>
      </c>
      <c r="D175" s="27" t="s">
        <v>47</v>
      </c>
      <c r="E175" s="13" t="s">
        <v>92</v>
      </c>
      <c r="F175" s="10" t="s">
        <v>80</v>
      </c>
      <c r="G175" s="111">
        <v>313.8</v>
      </c>
      <c r="H175" s="111">
        <v>313.8</v>
      </c>
    </row>
    <row r="176" spans="1:8" ht="15">
      <c r="A176" s="140" t="s">
        <v>56</v>
      </c>
      <c r="B176" s="106"/>
      <c r="C176" s="8" t="s">
        <v>13</v>
      </c>
      <c r="D176" s="8" t="s">
        <v>36</v>
      </c>
      <c r="E176" s="19"/>
      <c r="F176" s="19"/>
      <c r="G176" s="120">
        <f t="shared" ref="G176:H179" si="16">SUM(G177)</f>
        <v>224</v>
      </c>
      <c r="H176" s="120">
        <f t="shared" si="16"/>
        <v>224</v>
      </c>
    </row>
    <row r="177" spans="1:8" ht="30">
      <c r="A177" s="147" t="s">
        <v>259</v>
      </c>
      <c r="B177" s="106"/>
      <c r="C177" s="21" t="s">
        <v>13</v>
      </c>
      <c r="D177" s="21" t="s">
        <v>36</v>
      </c>
      <c r="E177" s="21" t="s">
        <v>260</v>
      </c>
      <c r="F177" s="21"/>
      <c r="G177" s="120">
        <f t="shared" si="16"/>
        <v>224</v>
      </c>
      <c r="H177" s="120">
        <f t="shared" si="16"/>
        <v>224</v>
      </c>
    </row>
    <row r="178" spans="1:8" ht="15">
      <c r="A178" s="147" t="s">
        <v>261</v>
      </c>
      <c r="B178" s="106"/>
      <c r="C178" s="21" t="s">
        <v>13</v>
      </c>
      <c r="D178" s="21" t="s">
        <v>36</v>
      </c>
      <c r="E178" s="21" t="s">
        <v>98</v>
      </c>
      <c r="F178" s="21"/>
      <c r="G178" s="120">
        <f t="shared" si="16"/>
        <v>224</v>
      </c>
      <c r="H178" s="120">
        <f t="shared" si="16"/>
        <v>224</v>
      </c>
    </row>
    <row r="179" spans="1:8" ht="45">
      <c r="A179" s="139" t="s">
        <v>99</v>
      </c>
      <c r="B179" s="106"/>
      <c r="C179" s="9" t="s">
        <v>13</v>
      </c>
      <c r="D179" s="9" t="s">
        <v>36</v>
      </c>
      <c r="E179" s="21" t="s">
        <v>100</v>
      </c>
      <c r="F179" s="31"/>
      <c r="G179" s="120">
        <f t="shared" si="16"/>
        <v>224</v>
      </c>
      <c r="H179" s="120">
        <f t="shared" si="16"/>
        <v>224</v>
      </c>
    </row>
    <row r="180" spans="1:8" ht="15">
      <c r="A180" s="107" t="s">
        <v>78</v>
      </c>
      <c r="B180" s="106"/>
      <c r="C180" s="10" t="s">
        <v>13</v>
      </c>
      <c r="D180" s="10" t="s">
        <v>36</v>
      </c>
      <c r="E180" s="22" t="s">
        <v>100</v>
      </c>
      <c r="F180" s="10" t="s">
        <v>81</v>
      </c>
      <c r="G180" s="111">
        <v>224</v>
      </c>
      <c r="H180" s="111">
        <v>224</v>
      </c>
    </row>
    <row r="181" spans="1:8" ht="15">
      <c r="A181" s="109" t="s">
        <v>16</v>
      </c>
      <c r="B181" s="106"/>
      <c r="C181" s="20" t="s">
        <v>13</v>
      </c>
      <c r="D181" s="20" t="s">
        <v>17</v>
      </c>
      <c r="E181" s="20"/>
      <c r="F181" s="20"/>
      <c r="G181" s="120">
        <f>SUM(G182,G189)</f>
        <v>792</v>
      </c>
      <c r="H181" s="120">
        <f>SUM(H182,H189)</f>
        <v>792</v>
      </c>
    </row>
    <row r="182" spans="1:8" ht="45">
      <c r="A182" s="110" t="s">
        <v>263</v>
      </c>
      <c r="B182" s="106"/>
      <c r="C182" s="9" t="s">
        <v>13</v>
      </c>
      <c r="D182" s="9" t="s">
        <v>17</v>
      </c>
      <c r="E182" s="17" t="s">
        <v>267</v>
      </c>
      <c r="F182" s="20"/>
      <c r="G182" s="120">
        <f>SUM(G183)</f>
        <v>27</v>
      </c>
      <c r="H182" s="120">
        <f>SUM(H183)</f>
        <v>27</v>
      </c>
    </row>
    <row r="183" spans="1:8" ht="30">
      <c r="A183" s="110" t="s">
        <v>264</v>
      </c>
      <c r="B183" s="106"/>
      <c r="C183" s="9" t="s">
        <v>13</v>
      </c>
      <c r="D183" s="9" t="s">
        <v>17</v>
      </c>
      <c r="E183" s="17" t="s">
        <v>268</v>
      </c>
      <c r="F183" s="20"/>
      <c r="G183" s="120">
        <f>SUM(G184)</f>
        <v>27</v>
      </c>
      <c r="H183" s="120">
        <f>SUM(H184)</f>
        <v>27</v>
      </c>
    </row>
    <row r="184" spans="1:8" ht="30">
      <c r="A184" s="110" t="s">
        <v>265</v>
      </c>
      <c r="B184" s="106"/>
      <c r="C184" s="9" t="s">
        <v>13</v>
      </c>
      <c r="D184" s="9" t="s">
        <v>17</v>
      </c>
      <c r="E184" s="17" t="s">
        <v>269</v>
      </c>
      <c r="F184" s="20"/>
      <c r="G184" s="120">
        <f>SUM(G185,G187)</f>
        <v>27</v>
      </c>
      <c r="H184" s="120">
        <f>SUM(H185,H187)</f>
        <v>27</v>
      </c>
    </row>
    <row r="185" spans="1:8" ht="15">
      <c r="A185" s="110" t="s">
        <v>286</v>
      </c>
      <c r="B185" s="184"/>
      <c r="C185" s="9" t="s">
        <v>13</v>
      </c>
      <c r="D185" s="9" t="s">
        <v>17</v>
      </c>
      <c r="E185" s="17" t="s">
        <v>285</v>
      </c>
      <c r="F185" s="20"/>
      <c r="G185" s="120">
        <f>SUM(G186)</f>
        <v>20</v>
      </c>
      <c r="H185" s="120">
        <f>SUM(H186)</f>
        <v>20</v>
      </c>
    </row>
    <row r="186" spans="1:8" ht="30">
      <c r="A186" s="107" t="s">
        <v>87</v>
      </c>
      <c r="B186" s="184"/>
      <c r="C186" s="10" t="s">
        <v>13</v>
      </c>
      <c r="D186" s="10" t="s">
        <v>17</v>
      </c>
      <c r="E186" s="13" t="s">
        <v>285</v>
      </c>
      <c r="F186" s="13" t="s">
        <v>84</v>
      </c>
      <c r="G186" s="111">
        <v>20</v>
      </c>
      <c r="H186" s="111">
        <v>20</v>
      </c>
    </row>
    <row r="187" spans="1:8" ht="30">
      <c r="A187" s="110" t="s">
        <v>266</v>
      </c>
      <c r="B187" s="106"/>
      <c r="C187" s="9" t="s">
        <v>13</v>
      </c>
      <c r="D187" s="9" t="s">
        <v>17</v>
      </c>
      <c r="E187" s="17" t="s">
        <v>270</v>
      </c>
      <c r="F187" s="20"/>
      <c r="G187" s="120">
        <f>SUM(G188)</f>
        <v>7</v>
      </c>
      <c r="H187" s="120">
        <f>SUM(H188)</f>
        <v>7</v>
      </c>
    </row>
    <row r="188" spans="1:8" ht="30">
      <c r="A188" s="107" t="s">
        <v>87</v>
      </c>
      <c r="B188" s="106"/>
      <c r="C188" s="10" t="s">
        <v>13</v>
      </c>
      <c r="D188" s="10" t="s">
        <v>17</v>
      </c>
      <c r="E188" s="13" t="s">
        <v>270</v>
      </c>
      <c r="F188" s="13" t="s">
        <v>84</v>
      </c>
      <c r="G188" s="111">
        <v>7</v>
      </c>
      <c r="H188" s="111">
        <v>7</v>
      </c>
    </row>
    <row r="189" spans="1:8" ht="75">
      <c r="A189" s="121" t="s">
        <v>93</v>
      </c>
      <c r="B189" s="106"/>
      <c r="C189" s="9" t="s">
        <v>13</v>
      </c>
      <c r="D189" s="9" t="s">
        <v>17</v>
      </c>
      <c r="E189" s="9" t="s">
        <v>101</v>
      </c>
      <c r="F189" s="10"/>
      <c r="G189" s="120">
        <f t="shared" ref="G189:H192" si="17">SUM(G190)</f>
        <v>765</v>
      </c>
      <c r="H189" s="120">
        <f t="shared" si="17"/>
        <v>765</v>
      </c>
    </row>
    <row r="190" spans="1:8" ht="45">
      <c r="A190" s="114" t="s">
        <v>115</v>
      </c>
      <c r="B190" s="106"/>
      <c r="C190" s="9" t="s">
        <v>13</v>
      </c>
      <c r="D190" s="9" t="s">
        <v>17</v>
      </c>
      <c r="E190" s="9" t="s">
        <v>120</v>
      </c>
      <c r="F190" s="10"/>
      <c r="G190" s="129">
        <f t="shared" si="17"/>
        <v>765</v>
      </c>
      <c r="H190" s="129">
        <f t="shared" si="17"/>
        <v>765</v>
      </c>
    </row>
    <row r="191" spans="1:8" ht="30">
      <c r="A191" s="131" t="s">
        <v>116</v>
      </c>
      <c r="B191" s="106"/>
      <c r="C191" s="9" t="s">
        <v>13</v>
      </c>
      <c r="D191" s="9" t="s">
        <v>17</v>
      </c>
      <c r="E191" s="9" t="s">
        <v>118</v>
      </c>
      <c r="F191" s="17"/>
      <c r="G191" s="129">
        <f t="shared" si="17"/>
        <v>765</v>
      </c>
      <c r="H191" s="129">
        <f t="shared" si="17"/>
        <v>765</v>
      </c>
    </row>
    <row r="192" spans="1:8" ht="75">
      <c r="A192" s="114" t="s">
        <v>117</v>
      </c>
      <c r="B192" s="106"/>
      <c r="C192" s="9" t="s">
        <v>13</v>
      </c>
      <c r="D192" s="9" t="s">
        <v>17</v>
      </c>
      <c r="E192" s="9" t="s">
        <v>119</v>
      </c>
      <c r="F192" s="10"/>
      <c r="G192" s="129">
        <f t="shared" si="17"/>
        <v>765</v>
      </c>
      <c r="H192" s="129">
        <f t="shared" si="17"/>
        <v>765</v>
      </c>
    </row>
    <row r="193" spans="1:8" ht="30">
      <c r="A193" s="107" t="s">
        <v>121</v>
      </c>
      <c r="B193" s="106"/>
      <c r="C193" s="10" t="s">
        <v>13</v>
      </c>
      <c r="D193" s="10" t="s">
        <v>17</v>
      </c>
      <c r="E193" s="10" t="s">
        <v>119</v>
      </c>
      <c r="F193" s="13" t="s">
        <v>80</v>
      </c>
      <c r="G193" s="128">
        <v>765</v>
      </c>
      <c r="H193" s="128">
        <v>765</v>
      </c>
    </row>
    <row r="194" spans="1:8" ht="15">
      <c r="A194" s="148" t="s">
        <v>57</v>
      </c>
      <c r="B194" s="106"/>
      <c r="C194" s="30" t="s">
        <v>27</v>
      </c>
      <c r="D194" s="31"/>
      <c r="E194" s="31"/>
      <c r="F194" s="31"/>
      <c r="G194" s="120">
        <f t="shared" ref="G194:H199" si="18">SUM(G195)</f>
        <v>447.1</v>
      </c>
      <c r="H194" s="120">
        <f t="shared" si="18"/>
        <v>447.1</v>
      </c>
    </row>
    <row r="195" spans="1:8" ht="30">
      <c r="A195" s="149" t="s">
        <v>58</v>
      </c>
      <c r="B195" s="106"/>
      <c r="C195" s="20" t="s">
        <v>27</v>
      </c>
      <c r="D195" s="20" t="s">
        <v>15</v>
      </c>
      <c r="E195" s="20"/>
      <c r="F195" s="20"/>
      <c r="G195" s="120">
        <f t="shared" si="18"/>
        <v>447.1</v>
      </c>
      <c r="H195" s="120">
        <f t="shared" si="18"/>
        <v>447.1</v>
      </c>
    </row>
    <row r="196" spans="1:8" ht="75">
      <c r="A196" s="121" t="s">
        <v>93</v>
      </c>
      <c r="B196" s="106"/>
      <c r="C196" s="9" t="s">
        <v>27</v>
      </c>
      <c r="D196" s="9" t="s">
        <v>15</v>
      </c>
      <c r="E196" s="72" t="s">
        <v>101</v>
      </c>
      <c r="F196" s="9"/>
      <c r="G196" s="120">
        <f t="shared" si="18"/>
        <v>447.1</v>
      </c>
      <c r="H196" s="120">
        <f t="shared" si="18"/>
        <v>447.1</v>
      </c>
    </row>
    <row r="197" spans="1:8" ht="30">
      <c r="A197" s="121" t="s">
        <v>94</v>
      </c>
      <c r="B197" s="106"/>
      <c r="C197" s="9" t="s">
        <v>27</v>
      </c>
      <c r="D197" s="9" t="s">
        <v>15</v>
      </c>
      <c r="E197" s="72" t="s">
        <v>102</v>
      </c>
      <c r="F197" s="73"/>
      <c r="G197" s="138">
        <f t="shared" si="18"/>
        <v>447.1</v>
      </c>
      <c r="H197" s="138">
        <f t="shared" si="18"/>
        <v>447.1</v>
      </c>
    </row>
    <row r="198" spans="1:8" ht="30">
      <c r="A198" s="131" t="s">
        <v>96</v>
      </c>
      <c r="B198" s="106"/>
      <c r="C198" s="9" t="s">
        <v>27</v>
      </c>
      <c r="D198" s="9" t="s">
        <v>15</v>
      </c>
      <c r="E198" s="72" t="s">
        <v>104</v>
      </c>
      <c r="F198" s="73"/>
      <c r="G198" s="138">
        <f t="shared" si="18"/>
        <v>447.1</v>
      </c>
      <c r="H198" s="138">
        <f t="shared" si="18"/>
        <v>447.1</v>
      </c>
    </row>
    <row r="199" spans="1:8" ht="45">
      <c r="A199" s="81" t="s">
        <v>97</v>
      </c>
      <c r="B199" s="106"/>
      <c r="C199" s="9" t="s">
        <v>27</v>
      </c>
      <c r="D199" s="9" t="s">
        <v>15</v>
      </c>
      <c r="E199" s="150" t="s">
        <v>128</v>
      </c>
      <c r="F199" s="73"/>
      <c r="G199" s="138">
        <f t="shared" si="18"/>
        <v>447.1</v>
      </c>
      <c r="H199" s="138">
        <f t="shared" si="18"/>
        <v>447.1</v>
      </c>
    </row>
    <row r="200" spans="1:8" ht="15">
      <c r="A200" s="107" t="s">
        <v>28</v>
      </c>
      <c r="B200" s="106"/>
      <c r="C200" s="11" t="s">
        <v>27</v>
      </c>
      <c r="D200" s="11" t="s">
        <v>15</v>
      </c>
      <c r="E200" s="78" t="s">
        <v>128</v>
      </c>
      <c r="F200" s="12" t="s">
        <v>85</v>
      </c>
      <c r="G200" s="145">
        <v>447.1</v>
      </c>
      <c r="H200" s="145">
        <v>447.1</v>
      </c>
    </row>
    <row r="201" spans="1:8" ht="28.5">
      <c r="A201" s="122" t="s">
        <v>75</v>
      </c>
      <c r="B201" s="106"/>
      <c r="C201" s="28" t="s">
        <v>15</v>
      </c>
      <c r="D201" s="10"/>
      <c r="E201" s="13"/>
      <c r="F201" s="10"/>
      <c r="G201" s="113">
        <f t="shared" ref="G201:H206" si="19">SUM(G202)</f>
        <v>392.6</v>
      </c>
      <c r="H201" s="113">
        <f t="shared" si="19"/>
        <v>392.6</v>
      </c>
    </row>
    <row r="202" spans="1:8" ht="30">
      <c r="A202" s="119" t="s">
        <v>76</v>
      </c>
      <c r="B202" s="106"/>
      <c r="C202" s="8" t="s">
        <v>15</v>
      </c>
      <c r="D202" s="8" t="s">
        <v>59</v>
      </c>
      <c r="E202" s="13"/>
      <c r="F202" s="13"/>
      <c r="G202" s="123">
        <f t="shared" si="19"/>
        <v>392.6</v>
      </c>
      <c r="H202" s="123">
        <f t="shared" si="19"/>
        <v>392.6</v>
      </c>
    </row>
    <row r="203" spans="1:8" ht="75">
      <c r="A203" s="121" t="s">
        <v>93</v>
      </c>
      <c r="B203" s="106"/>
      <c r="C203" s="9" t="s">
        <v>15</v>
      </c>
      <c r="D203" s="9" t="s">
        <v>59</v>
      </c>
      <c r="E203" s="72" t="s">
        <v>101</v>
      </c>
      <c r="F203" s="17"/>
      <c r="G203" s="123">
        <f t="shared" si="19"/>
        <v>392.6</v>
      </c>
      <c r="H203" s="123">
        <f t="shared" si="19"/>
        <v>392.6</v>
      </c>
    </row>
    <row r="204" spans="1:8" ht="30">
      <c r="A204" s="114" t="s">
        <v>122</v>
      </c>
      <c r="B204" s="106"/>
      <c r="C204" s="9" t="s">
        <v>15</v>
      </c>
      <c r="D204" s="9" t="s">
        <v>59</v>
      </c>
      <c r="E204" s="74" t="s">
        <v>126</v>
      </c>
      <c r="F204" s="17"/>
      <c r="G204" s="123">
        <f t="shared" si="19"/>
        <v>392.6</v>
      </c>
      <c r="H204" s="123">
        <f t="shared" si="19"/>
        <v>392.6</v>
      </c>
    </row>
    <row r="205" spans="1:8" ht="30">
      <c r="A205" s="114" t="s">
        <v>123</v>
      </c>
      <c r="B205" s="106"/>
      <c r="C205" s="9" t="s">
        <v>15</v>
      </c>
      <c r="D205" s="9" t="s">
        <v>59</v>
      </c>
      <c r="E205" s="74" t="s">
        <v>125</v>
      </c>
      <c r="F205" s="17"/>
      <c r="G205" s="123">
        <f t="shared" si="19"/>
        <v>392.6</v>
      </c>
      <c r="H205" s="123">
        <f t="shared" si="19"/>
        <v>392.6</v>
      </c>
    </row>
    <row r="206" spans="1:8" ht="60">
      <c r="A206" s="114" t="s">
        <v>242</v>
      </c>
      <c r="B206" s="193"/>
      <c r="C206" s="9" t="s">
        <v>15</v>
      </c>
      <c r="D206" s="9" t="s">
        <v>59</v>
      </c>
      <c r="E206" s="74" t="s">
        <v>138</v>
      </c>
      <c r="F206" s="17"/>
      <c r="G206" s="123">
        <f t="shared" si="19"/>
        <v>392.6</v>
      </c>
      <c r="H206" s="123">
        <f t="shared" si="19"/>
        <v>392.6</v>
      </c>
    </row>
    <row r="207" spans="1:8" ht="60">
      <c r="A207" s="107" t="s">
        <v>77</v>
      </c>
      <c r="B207" s="193"/>
      <c r="C207" s="10" t="s">
        <v>15</v>
      </c>
      <c r="D207" s="10" t="s">
        <v>59</v>
      </c>
      <c r="E207" s="12" t="s">
        <v>138</v>
      </c>
      <c r="F207" s="13" t="s">
        <v>79</v>
      </c>
      <c r="G207" s="125">
        <v>392.6</v>
      </c>
      <c r="H207" s="125">
        <v>392.6</v>
      </c>
    </row>
    <row r="208" spans="1:8" ht="14.25">
      <c r="A208" s="148" t="s">
        <v>18</v>
      </c>
      <c r="B208" s="193"/>
      <c r="C208" s="59" t="s">
        <v>19</v>
      </c>
      <c r="D208" s="60"/>
      <c r="E208" s="59"/>
      <c r="F208" s="59"/>
      <c r="G208" s="120">
        <f>SUM(G209,G215)</f>
        <v>21</v>
      </c>
      <c r="H208" s="120">
        <f>SUM(H209,H215)</f>
        <v>25</v>
      </c>
    </row>
    <row r="209" spans="1:8" ht="15">
      <c r="A209" s="151" t="s">
        <v>20</v>
      </c>
      <c r="B209" s="193"/>
      <c r="C209" s="71" t="s">
        <v>19</v>
      </c>
      <c r="D209" s="71" t="s">
        <v>13</v>
      </c>
      <c r="E209" s="59"/>
      <c r="F209" s="59"/>
      <c r="G209" s="120">
        <f t="shared" ref="G209:H213" si="20">SUM(G210)</f>
        <v>13</v>
      </c>
      <c r="H209" s="120">
        <f t="shared" si="20"/>
        <v>16</v>
      </c>
    </row>
    <row r="210" spans="1:8" ht="45">
      <c r="A210" s="132" t="s">
        <v>130</v>
      </c>
      <c r="B210" s="193"/>
      <c r="C210" s="66" t="s">
        <v>19</v>
      </c>
      <c r="D210" s="66" t="s">
        <v>13</v>
      </c>
      <c r="E210" s="66" t="s">
        <v>133</v>
      </c>
      <c r="F210" s="66"/>
      <c r="G210" s="120">
        <f t="shared" si="20"/>
        <v>13</v>
      </c>
      <c r="H210" s="120">
        <f t="shared" si="20"/>
        <v>16</v>
      </c>
    </row>
    <row r="211" spans="1:8" ht="30">
      <c r="A211" s="114" t="s">
        <v>129</v>
      </c>
      <c r="B211" s="193"/>
      <c r="C211" s="66" t="s">
        <v>19</v>
      </c>
      <c r="D211" s="66" t="s">
        <v>13</v>
      </c>
      <c r="E211" s="66" t="s">
        <v>134</v>
      </c>
      <c r="F211" s="18"/>
      <c r="G211" s="120">
        <f t="shared" si="20"/>
        <v>13</v>
      </c>
      <c r="H211" s="120">
        <f t="shared" si="20"/>
        <v>16</v>
      </c>
    </row>
    <row r="212" spans="1:8" ht="15">
      <c r="A212" s="107" t="s">
        <v>131</v>
      </c>
      <c r="B212" s="193"/>
      <c r="C212" s="66" t="s">
        <v>19</v>
      </c>
      <c r="D212" s="66" t="s">
        <v>13</v>
      </c>
      <c r="E212" s="66" t="s">
        <v>135</v>
      </c>
      <c r="F212" s="18"/>
      <c r="G212" s="120">
        <f t="shared" si="20"/>
        <v>13</v>
      </c>
      <c r="H212" s="120">
        <f t="shared" si="20"/>
        <v>16</v>
      </c>
    </row>
    <row r="213" spans="1:8" ht="30">
      <c r="A213" s="114" t="s">
        <v>132</v>
      </c>
      <c r="B213" s="193"/>
      <c r="C213" s="66" t="s">
        <v>19</v>
      </c>
      <c r="D213" s="66" t="s">
        <v>13</v>
      </c>
      <c r="E213" s="66" t="s">
        <v>136</v>
      </c>
      <c r="F213" s="18"/>
      <c r="G213" s="120">
        <f t="shared" si="20"/>
        <v>13</v>
      </c>
      <c r="H213" s="120">
        <f t="shared" si="20"/>
        <v>16</v>
      </c>
    </row>
    <row r="214" spans="1:8" ht="30">
      <c r="A214" s="107" t="s">
        <v>87</v>
      </c>
      <c r="B214" s="193"/>
      <c r="C214" s="18" t="s">
        <v>19</v>
      </c>
      <c r="D214" s="18" t="s">
        <v>13</v>
      </c>
      <c r="E214" s="18" t="s">
        <v>136</v>
      </c>
      <c r="F214" s="18" t="s">
        <v>84</v>
      </c>
      <c r="G214" s="111">
        <v>13</v>
      </c>
      <c r="H214" s="111">
        <v>16</v>
      </c>
    </row>
    <row r="215" spans="1:8" ht="15.75">
      <c r="A215" s="109" t="s">
        <v>63</v>
      </c>
      <c r="B215" s="55"/>
      <c r="C215" s="20" t="s">
        <v>19</v>
      </c>
      <c r="D215" s="20" t="s">
        <v>51</v>
      </c>
      <c r="E215" s="20"/>
      <c r="F215" s="20"/>
      <c r="G215" s="120">
        <f t="shared" ref="G215:H219" si="21">SUM(G216)</f>
        <v>8</v>
      </c>
      <c r="H215" s="120">
        <f t="shared" si="21"/>
        <v>9</v>
      </c>
    </row>
    <row r="216" spans="1:8" ht="45">
      <c r="A216" s="132" t="s">
        <v>130</v>
      </c>
      <c r="B216" s="55"/>
      <c r="C216" s="66" t="s">
        <v>19</v>
      </c>
      <c r="D216" s="66" t="s">
        <v>51</v>
      </c>
      <c r="E216" s="66" t="s">
        <v>133</v>
      </c>
      <c r="F216" s="17"/>
      <c r="G216" s="120">
        <f t="shared" si="21"/>
        <v>8</v>
      </c>
      <c r="H216" s="120">
        <f t="shared" si="21"/>
        <v>9</v>
      </c>
    </row>
    <row r="217" spans="1:8" ht="30">
      <c r="A217" s="114" t="s">
        <v>129</v>
      </c>
      <c r="B217" s="55"/>
      <c r="C217" s="66" t="s">
        <v>19</v>
      </c>
      <c r="D217" s="66" t="s">
        <v>51</v>
      </c>
      <c r="E217" s="66" t="s">
        <v>134</v>
      </c>
      <c r="F217" s="17"/>
      <c r="G217" s="120">
        <f t="shared" si="21"/>
        <v>8</v>
      </c>
      <c r="H217" s="120">
        <f t="shared" si="21"/>
        <v>9</v>
      </c>
    </row>
    <row r="218" spans="1:8" ht="15.75">
      <c r="A218" s="107" t="s">
        <v>131</v>
      </c>
      <c r="B218" s="55"/>
      <c r="C218" s="66" t="s">
        <v>19</v>
      </c>
      <c r="D218" s="66" t="s">
        <v>51</v>
      </c>
      <c r="E218" s="66" t="s">
        <v>135</v>
      </c>
      <c r="F218" s="17"/>
      <c r="G218" s="120">
        <f t="shared" si="21"/>
        <v>8</v>
      </c>
      <c r="H218" s="120">
        <f t="shared" si="21"/>
        <v>9</v>
      </c>
    </row>
    <row r="219" spans="1:8" ht="45">
      <c r="A219" s="114" t="s">
        <v>243</v>
      </c>
      <c r="B219" s="55"/>
      <c r="C219" s="66" t="s">
        <v>19</v>
      </c>
      <c r="D219" s="66" t="s">
        <v>51</v>
      </c>
      <c r="E219" s="66" t="s">
        <v>137</v>
      </c>
      <c r="F219" s="17"/>
      <c r="G219" s="120">
        <f t="shared" si="21"/>
        <v>8</v>
      </c>
      <c r="H219" s="120">
        <f t="shared" si="21"/>
        <v>9</v>
      </c>
    </row>
    <row r="220" spans="1:8" ht="30">
      <c r="A220" s="107" t="s">
        <v>87</v>
      </c>
      <c r="B220" s="55"/>
      <c r="C220" s="13" t="s">
        <v>19</v>
      </c>
      <c r="D220" s="13" t="s">
        <v>51</v>
      </c>
      <c r="E220" s="18" t="s">
        <v>137</v>
      </c>
      <c r="F220" s="10" t="s">
        <v>84</v>
      </c>
      <c r="G220" s="111">
        <v>8</v>
      </c>
      <c r="H220" s="111">
        <v>9</v>
      </c>
    </row>
    <row r="221" spans="1:8" ht="15">
      <c r="A221" s="134" t="s">
        <v>43</v>
      </c>
      <c r="B221" s="106"/>
      <c r="C221" s="30" t="s">
        <v>44</v>
      </c>
      <c r="D221" s="9"/>
      <c r="E221" s="21"/>
      <c r="F221" s="21"/>
      <c r="G221" s="120">
        <f>SUM(G222,G228)</f>
        <v>862</v>
      </c>
      <c r="H221" s="120">
        <f>SUM(H222,H228)</f>
        <v>912</v>
      </c>
    </row>
    <row r="222" spans="1:8" ht="15">
      <c r="A222" s="140" t="s">
        <v>52</v>
      </c>
      <c r="B222" s="106"/>
      <c r="C222" s="8" t="s">
        <v>44</v>
      </c>
      <c r="D222" s="8" t="s">
        <v>27</v>
      </c>
      <c r="E222" s="21"/>
      <c r="F222" s="21"/>
      <c r="G222" s="120">
        <f t="shared" ref="G222:H226" si="22">SUM(G223)</f>
        <v>662</v>
      </c>
      <c r="H222" s="120">
        <f t="shared" si="22"/>
        <v>662</v>
      </c>
    </row>
    <row r="223" spans="1:8" ht="60">
      <c r="A223" s="135" t="s">
        <v>161</v>
      </c>
      <c r="B223" s="106"/>
      <c r="C223" s="17" t="s">
        <v>44</v>
      </c>
      <c r="D223" s="17" t="s">
        <v>27</v>
      </c>
      <c r="E223" s="17" t="s">
        <v>165</v>
      </c>
      <c r="F223" s="13"/>
      <c r="G223" s="120">
        <f t="shared" si="22"/>
        <v>662</v>
      </c>
      <c r="H223" s="120">
        <f t="shared" si="22"/>
        <v>662</v>
      </c>
    </row>
    <row r="224" spans="1:8" ht="45">
      <c r="A224" s="135" t="s">
        <v>162</v>
      </c>
      <c r="B224" s="106"/>
      <c r="C224" s="13" t="s">
        <v>44</v>
      </c>
      <c r="D224" s="13" t="s">
        <v>27</v>
      </c>
      <c r="E224" s="17" t="s">
        <v>166</v>
      </c>
      <c r="F224" s="13"/>
      <c r="G224" s="120">
        <f t="shared" si="22"/>
        <v>662</v>
      </c>
      <c r="H224" s="120">
        <f t="shared" si="22"/>
        <v>662</v>
      </c>
    </row>
    <row r="225" spans="1:8" ht="30">
      <c r="A225" s="135" t="s">
        <v>163</v>
      </c>
      <c r="B225" s="106"/>
      <c r="C225" s="9" t="s">
        <v>44</v>
      </c>
      <c r="D225" s="9" t="s">
        <v>27</v>
      </c>
      <c r="E225" s="17" t="s">
        <v>168</v>
      </c>
      <c r="F225" s="13"/>
      <c r="G225" s="120">
        <f t="shared" si="22"/>
        <v>662</v>
      </c>
      <c r="H225" s="120">
        <f t="shared" si="22"/>
        <v>662</v>
      </c>
    </row>
    <row r="226" spans="1:8" ht="60">
      <c r="A226" s="114" t="s">
        <v>167</v>
      </c>
      <c r="B226" s="106"/>
      <c r="C226" s="13" t="s">
        <v>44</v>
      </c>
      <c r="D226" s="13" t="s">
        <v>27</v>
      </c>
      <c r="E226" s="17" t="s">
        <v>170</v>
      </c>
      <c r="F226" s="13"/>
      <c r="G226" s="120">
        <f t="shared" si="22"/>
        <v>662</v>
      </c>
      <c r="H226" s="120">
        <f t="shared" si="22"/>
        <v>662</v>
      </c>
    </row>
    <row r="227" spans="1:8" ht="30">
      <c r="A227" s="107" t="s">
        <v>28</v>
      </c>
      <c r="B227" s="106"/>
      <c r="C227" s="10" t="s">
        <v>44</v>
      </c>
      <c r="D227" s="10" t="s">
        <v>27</v>
      </c>
      <c r="E227" s="13" t="s">
        <v>170</v>
      </c>
      <c r="F227" s="13" t="s">
        <v>85</v>
      </c>
      <c r="G227" s="111">
        <v>662</v>
      </c>
      <c r="H227" s="111">
        <v>662</v>
      </c>
    </row>
    <row r="228" spans="1:8" ht="15">
      <c r="A228" s="109" t="s">
        <v>46</v>
      </c>
      <c r="B228" s="106"/>
      <c r="C228" s="20" t="s">
        <v>44</v>
      </c>
      <c r="D228" s="20" t="s">
        <v>15</v>
      </c>
      <c r="E228" s="20"/>
      <c r="F228" s="20"/>
      <c r="G228" s="120">
        <f t="shared" ref="G228:H232" si="23">SUM(G229)</f>
        <v>200</v>
      </c>
      <c r="H228" s="120">
        <f t="shared" si="23"/>
        <v>250</v>
      </c>
    </row>
    <row r="229" spans="1:8" ht="45">
      <c r="A229" s="142" t="s">
        <v>171</v>
      </c>
      <c r="B229" s="106"/>
      <c r="C229" s="17" t="s">
        <v>44</v>
      </c>
      <c r="D229" s="17" t="s">
        <v>15</v>
      </c>
      <c r="E229" s="17" t="s">
        <v>175</v>
      </c>
      <c r="F229" s="13"/>
      <c r="G229" s="141">
        <f t="shared" si="23"/>
        <v>200</v>
      </c>
      <c r="H229" s="141">
        <f t="shared" si="23"/>
        <v>250</v>
      </c>
    </row>
    <row r="230" spans="1:8" ht="30">
      <c r="A230" s="114" t="s">
        <v>172</v>
      </c>
      <c r="B230" s="106"/>
      <c r="C230" s="17" t="s">
        <v>44</v>
      </c>
      <c r="D230" s="17" t="s">
        <v>15</v>
      </c>
      <c r="E230" s="17" t="s">
        <v>176</v>
      </c>
      <c r="F230" s="13"/>
      <c r="G230" s="141">
        <f t="shared" si="23"/>
        <v>200</v>
      </c>
      <c r="H230" s="141">
        <f t="shared" si="23"/>
        <v>250</v>
      </c>
    </row>
    <row r="231" spans="1:8" ht="30">
      <c r="A231" s="110" t="s">
        <v>173</v>
      </c>
      <c r="B231" s="106"/>
      <c r="C231" s="9" t="s">
        <v>44</v>
      </c>
      <c r="D231" s="9" t="s">
        <v>15</v>
      </c>
      <c r="E231" s="17" t="s">
        <v>177</v>
      </c>
      <c r="F231" s="20"/>
      <c r="G231" s="120">
        <f t="shared" si="23"/>
        <v>200</v>
      </c>
      <c r="H231" s="120">
        <f t="shared" si="23"/>
        <v>250</v>
      </c>
    </row>
    <row r="232" spans="1:8" ht="75">
      <c r="A232" s="114" t="s">
        <v>174</v>
      </c>
      <c r="B232" s="106"/>
      <c r="C232" s="9" t="s">
        <v>44</v>
      </c>
      <c r="D232" s="9" t="s">
        <v>15</v>
      </c>
      <c r="E232" s="17" t="s">
        <v>178</v>
      </c>
      <c r="F232" s="13"/>
      <c r="G232" s="120">
        <f t="shared" si="23"/>
        <v>200</v>
      </c>
      <c r="H232" s="120">
        <f t="shared" si="23"/>
        <v>250</v>
      </c>
    </row>
    <row r="233" spans="1:8" ht="30">
      <c r="A233" s="107" t="s">
        <v>28</v>
      </c>
      <c r="B233" s="106"/>
      <c r="C233" s="13" t="s">
        <v>44</v>
      </c>
      <c r="D233" s="13" t="s">
        <v>15</v>
      </c>
      <c r="E233" s="13" t="s">
        <v>178</v>
      </c>
      <c r="F233" s="13" t="s">
        <v>85</v>
      </c>
      <c r="G233" s="145">
        <v>200</v>
      </c>
      <c r="H233" s="145">
        <v>250</v>
      </c>
    </row>
    <row r="234" spans="1:8" ht="14.25">
      <c r="A234" s="134" t="s">
        <v>23</v>
      </c>
      <c r="B234" s="54"/>
      <c r="C234" s="30" t="s">
        <v>24</v>
      </c>
      <c r="D234" s="30"/>
      <c r="E234" s="29"/>
      <c r="F234" s="29"/>
      <c r="G234" s="129">
        <f>SUM(G235,G252,G272)</f>
        <v>63371</v>
      </c>
      <c r="H234" s="129">
        <f>SUM(H235,H252,H272)</f>
        <v>63521</v>
      </c>
    </row>
    <row r="235" spans="1:8" ht="15">
      <c r="A235" s="109" t="s">
        <v>25</v>
      </c>
      <c r="B235" s="54"/>
      <c r="C235" s="8" t="s">
        <v>24</v>
      </c>
      <c r="D235" s="8" t="s">
        <v>13</v>
      </c>
      <c r="E235" s="20"/>
      <c r="F235" s="20"/>
      <c r="G235" s="129">
        <f>SUM(G236,G247)</f>
        <v>20294.599999999999</v>
      </c>
      <c r="H235" s="129">
        <f>SUM(H236,H247)</f>
        <v>20394.599999999999</v>
      </c>
    </row>
    <row r="236" spans="1:8" ht="45">
      <c r="A236" s="131" t="s">
        <v>130</v>
      </c>
      <c r="B236" s="54"/>
      <c r="C236" s="17" t="s">
        <v>24</v>
      </c>
      <c r="D236" s="17" t="s">
        <v>13</v>
      </c>
      <c r="E236" s="17" t="s">
        <v>133</v>
      </c>
      <c r="F236" s="17"/>
      <c r="G236" s="120">
        <f>SUM(G237)</f>
        <v>20244.599999999999</v>
      </c>
      <c r="H236" s="120">
        <f>SUM(H237)</f>
        <v>20244.599999999999</v>
      </c>
    </row>
    <row r="237" spans="1:8" ht="30">
      <c r="A237" s="114" t="s">
        <v>179</v>
      </c>
      <c r="B237" s="54"/>
      <c r="C237" s="10" t="s">
        <v>24</v>
      </c>
      <c r="D237" s="10" t="s">
        <v>13</v>
      </c>
      <c r="E237" s="17" t="s">
        <v>182</v>
      </c>
      <c r="F237" s="13"/>
      <c r="G237" s="129">
        <f>SUM(G238)</f>
        <v>20244.599999999999</v>
      </c>
      <c r="H237" s="129">
        <f>SUM(H238)</f>
        <v>20244.599999999999</v>
      </c>
    </row>
    <row r="238" spans="1:8" ht="15">
      <c r="A238" s="131" t="s">
        <v>180</v>
      </c>
      <c r="B238" s="54"/>
      <c r="C238" s="9" t="s">
        <v>24</v>
      </c>
      <c r="D238" s="9" t="s">
        <v>13</v>
      </c>
      <c r="E238" s="17" t="s">
        <v>183</v>
      </c>
      <c r="F238" s="17"/>
      <c r="G238" s="129">
        <f>SUM(G239,G241,G243,G245)</f>
        <v>20244.599999999999</v>
      </c>
      <c r="H238" s="129">
        <f>SUM(H239,H241,H243,H245)</f>
        <v>20244.599999999999</v>
      </c>
    </row>
    <row r="239" spans="1:8" ht="30">
      <c r="A239" s="114" t="s">
        <v>181</v>
      </c>
      <c r="B239" s="54"/>
      <c r="C239" s="9" t="s">
        <v>24</v>
      </c>
      <c r="D239" s="9" t="s">
        <v>13</v>
      </c>
      <c r="E239" s="17" t="s">
        <v>184</v>
      </c>
      <c r="F239" s="13"/>
      <c r="G239" s="129">
        <f>SUM(G240)</f>
        <v>8457.6</v>
      </c>
      <c r="H239" s="129">
        <f>SUM(H240)</f>
        <v>8457.6</v>
      </c>
    </row>
    <row r="240" spans="1:8" ht="30">
      <c r="A240" s="107" t="s">
        <v>87</v>
      </c>
      <c r="B240" s="54"/>
      <c r="C240" s="10" t="s">
        <v>24</v>
      </c>
      <c r="D240" s="10" t="s">
        <v>13</v>
      </c>
      <c r="E240" s="13" t="s">
        <v>184</v>
      </c>
      <c r="F240" s="13" t="s">
        <v>84</v>
      </c>
      <c r="G240" s="128">
        <v>8457.6</v>
      </c>
      <c r="H240" s="128">
        <v>8457.6</v>
      </c>
    </row>
    <row r="241" spans="1:8" ht="90">
      <c r="A241" s="131" t="s">
        <v>185</v>
      </c>
      <c r="B241" s="54"/>
      <c r="C241" s="9" t="s">
        <v>24</v>
      </c>
      <c r="D241" s="9" t="s">
        <v>13</v>
      </c>
      <c r="E241" s="17" t="s">
        <v>186</v>
      </c>
      <c r="F241" s="17"/>
      <c r="G241" s="129">
        <f>SUM(G242)</f>
        <v>56</v>
      </c>
      <c r="H241" s="129">
        <f>SUM(H242)</f>
        <v>56</v>
      </c>
    </row>
    <row r="242" spans="1:8" ht="30">
      <c r="A242" s="107" t="s">
        <v>87</v>
      </c>
      <c r="B242" s="54"/>
      <c r="C242" s="10" t="s">
        <v>24</v>
      </c>
      <c r="D242" s="10" t="s">
        <v>13</v>
      </c>
      <c r="E242" s="13" t="s">
        <v>186</v>
      </c>
      <c r="F242" s="13" t="s">
        <v>84</v>
      </c>
      <c r="G242" s="128">
        <v>56</v>
      </c>
      <c r="H242" s="128">
        <v>56</v>
      </c>
    </row>
    <row r="243" spans="1:8" ht="90">
      <c r="A243" s="131" t="s">
        <v>288</v>
      </c>
      <c r="B243" s="54"/>
      <c r="C243" s="9" t="s">
        <v>24</v>
      </c>
      <c r="D243" s="9" t="s">
        <v>13</v>
      </c>
      <c r="E243" s="17" t="s">
        <v>187</v>
      </c>
      <c r="F243" s="13"/>
      <c r="G243" s="129">
        <f>SUM(G244)</f>
        <v>11656</v>
      </c>
      <c r="H243" s="129">
        <f>SUM(H244)</f>
        <v>11656</v>
      </c>
    </row>
    <row r="244" spans="1:8" ht="30">
      <c r="A244" s="107" t="s">
        <v>87</v>
      </c>
      <c r="B244" s="56"/>
      <c r="C244" s="10" t="s">
        <v>24</v>
      </c>
      <c r="D244" s="10" t="s">
        <v>13</v>
      </c>
      <c r="E244" s="13" t="s">
        <v>187</v>
      </c>
      <c r="F244" s="13" t="s">
        <v>84</v>
      </c>
      <c r="G244" s="128">
        <v>11656</v>
      </c>
      <c r="H244" s="128">
        <v>11656</v>
      </c>
    </row>
    <row r="245" spans="1:8" ht="30">
      <c r="A245" s="114" t="s">
        <v>188</v>
      </c>
      <c r="B245" s="54"/>
      <c r="C245" s="9" t="s">
        <v>24</v>
      </c>
      <c r="D245" s="9" t="s">
        <v>13</v>
      </c>
      <c r="E245" s="17" t="s">
        <v>189</v>
      </c>
      <c r="F245" s="13"/>
      <c r="G245" s="129">
        <f>SUM(G246)</f>
        <v>75</v>
      </c>
      <c r="H245" s="129">
        <f>SUM(H246)</f>
        <v>75</v>
      </c>
    </row>
    <row r="246" spans="1:8" ht="30">
      <c r="A246" s="107" t="s">
        <v>87</v>
      </c>
      <c r="B246" s="54"/>
      <c r="C246" s="10" t="s">
        <v>24</v>
      </c>
      <c r="D246" s="10" t="s">
        <v>13</v>
      </c>
      <c r="E246" s="13" t="s">
        <v>189</v>
      </c>
      <c r="F246" s="13" t="s">
        <v>84</v>
      </c>
      <c r="G246" s="128">
        <v>75</v>
      </c>
      <c r="H246" s="128">
        <v>75</v>
      </c>
    </row>
    <row r="247" spans="1:8" ht="45">
      <c r="A247" s="131" t="s">
        <v>203</v>
      </c>
      <c r="B247" s="54"/>
      <c r="C247" s="9" t="s">
        <v>24</v>
      </c>
      <c r="D247" s="9" t="s">
        <v>13</v>
      </c>
      <c r="E247" s="17" t="s">
        <v>207</v>
      </c>
      <c r="F247" s="17"/>
      <c r="G247" s="129">
        <f t="shared" ref="G247:H250" si="24">SUM(G248)</f>
        <v>50</v>
      </c>
      <c r="H247" s="129">
        <f t="shared" si="24"/>
        <v>150</v>
      </c>
    </row>
    <row r="248" spans="1:8" ht="45">
      <c r="A248" s="131" t="s">
        <v>204</v>
      </c>
      <c r="B248" s="54"/>
      <c r="C248" s="9" t="s">
        <v>24</v>
      </c>
      <c r="D248" s="9" t="s">
        <v>13</v>
      </c>
      <c r="E248" s="17" t="s">
        <v>208</v>
      </c>
      <c r="F248" s="17"/>
      <c r="G248" s="129">
        <f t="shared" si="24"/>
        <v>50</v>
      </c>
      <c r="H248" s="129">
        <f t="shared" si="24"/>
        <v>150</v>
      </c>
    </row>
    <row r="249" spans="1:8" ht="30">
      <c r="A249" s="131" t="s">
        <v>224</v>
      </c>
      <c r="B249" s="54"/>
      <c r="C249" s="9" t="s">
        <v>24</v>
      </c>
      <c r="D249" s="9" t="s">
        <v>13</v>
      </c>
      <c r="E249" s="17" t="s">
        <v>226</v>
      </c>
      <c r="F249" s="17"/>
      <c r="G249" s="129">
        <f t="shared" si="24"/>
        <v>50</v>
      </c>
      <c r="H249" s="129">
        <f t="shared" si="24"/>
        <v>150</v>
      </c>
    </row>
    <row r="250" spans="1:8" ht="60">
      <c r="A250" s="131" t="s">
        <v>293</v>
      </c>
      <c r="B250" s="54"/>
      <c r="C250" s="9" t="s">
        <v>24</v>
      </c>
      <c r="D250" s="9" t="s">
        <v>13</v>
      </c>
      <c r="E250" s="17" t="s">
        <v>283</v>
      </c>
      <c r="F250" s="17"/>
      <c r="G250" s="129">
        <f t="shared" si="24"/>
        <v>50</v>
      </c>
      <c r="H250" s="129">
        <f t="shared" si="24"/>
        <v>150</v>
      </c>
    </row>
    <row r="251" spans="1:8" ht="30">
      <c r="A251" s="107" t="s">
        <v>87</v>
      </c>
      <c r="B251" s="54"/>
      <c r="C251" s="10" t="s">
        <v>24</v>
      </c>
      <c r="D251" s="10" t="s">
        <v>13</v>
      </c>
      <c r="E251" s="13" t="s">
        <v>283</v>
      </c>
      <c r="F251" s="13" t="s">
        <v>84</v>
      </c>
      <c r="G251" s="128">
        <v>50</v>
      </c>
      <c r="H251" s="128">
        <v>150</v>
      </c>
    </row>
    <row r="252" spans="1:8" ht="15">
      <c r="A252" s="109" t="s">
        <v>26</v>
      </c>
      <c r="B252" s="54"/>
      <c r="C252" s="19" t="s">
        <v>24</v>
      </c>
      <c r="D252" s="19" t="s">
        <v>27</v>
      </c>
      <c r="E252" s="19"/>
      <c r="F252" s="19"/>
      <c r="G252" s="129">
        <f>SUM(G253,G264)</f>
        <v>35036.400000000001</v>
      </c>
      <c r="H252" s="129">
        <f>SUM(H253,H264)</f>
        <v>35136.400000000001</v>
      </c>
    </row>
    <row r="253" spans="1:8" ht="45">
      <c r="A253" s="131" t="s">
        <v>130</v>
      </c>
      <c r="B253" s="54"/>
      <c r="C253" s="9" t="s">
        <v>24</v>
      </c>
      <c r="D253" s="9" t="s">
        <v>27</v>
      </c>
      <c r="E253" s="17" t="s">
        <v>133</v>
      </c>
      <c r="F253" s="17"/>
      <c r="G253" s="129">
        <f>SUM(G254)</f>
        <v>34550.400000000001</v>
      </c>
      <c r="H253" s="129">
        <f>SUM(H254)</f>
        <v>34550.400000000001</v>
      </c>
    </row>
    <row r="254" spans="1:8" ht="30">
      <c r="A254" s="114" t="s">
        <v>179</v>
      </c>
      <c r="B254" s="54"/>
      <c r="C254" s="9" t="s">
        <v>24</v>
      </c>
      <c r="D254" s="9" t="s">
        <v>27</v>
      </c>
      <c r="E254" s="17" t="s">
        <v>182</v>
      </c>
      <c r="F254" s="17"/>
      <c r="G254" s="129">
        <f>SUM(G256,G258,G260,G262)</f>
        <v>34550.400000000001</v>
      </c>
      <c r="H254" s="129">
        <f>SUM(H256,H258,H260,H262)</f>
        <v>34550.400000000001</v>
      </c>
    </row>
    <row r="255" spans="1:8" ht="15">
      <c r="A255" s="131" t="s">
        <v>190</v>
      </c>
      <c r="B255" s="54"/>
      <c r="C255" s="9" t="s">
        <v>24</v>
      </c>
      <c r="D255" s="9" t="s">
        <v>27</v>
      </c>
      <c r="E255" s="17" t="s">
        <v>191</v>
      </c>
      <c r="F255" s="17"/>
      <c r="G255" s="129">
        <f>SUM(G256,G258,G260,G262)</f>
        <v>34550.400000000001</v>
      </c>
      <c r="H255" s="129">
        <f>SUM(H256,H258,H260,H262)</f>
        <v>34550.400000000001</v>
      </c>
    </row>
    <row r="256" spans="1:8" ht="30">
      <c r="A256" s="131" t="s">
        <v>181</v>
      </c>
      <c r="B256" s="54"/>
      <c r="C256" s="9" t="s">
        <v>24</v>
      </c>
      <c r="D256" s="9" t="s">
        <v>27</v>
      </c>
      <c r="E256" s="17" t="s">
        <v>192</v>
      </c>
      <c r="F256" s="17"/>
      <c r="G256" s="129">
        <f>SUM(G257)</f>
        <v>8584.4</v>
      </c>
      <c r="H256" s="129">
        <f>SUM(H257)</f>
        <v>8584.4</v>
      </c>
    </row>
    <row r="257" spans="1:8" ht="30">
      <c r="A257" s="107" t="s">
        <v>87</v>
      </c>
      <c r="B257" s="54"/>
      <c r="C257" s="10" t="s">
        <v>24</v>
      </c>
      <c r="D257" s="10" t="s">
        <v>27</v>
      </c>
      <c r="E257" s="13" t="s">
        <v>192</v>
      </c>
      <c r="F257" s="13" t="s">
        <v>84</v>
      </c>
      <c r="G257" s="128">
        <v>8584.4</v>
      </c>
      <c r="H257" s="128">
        <v>8584.4</v>
      </c>
    </row>
    <row r="258" spans="1:8" ht="30">
      <c r="A258" s="131" t="s">
        <v>195</v>
      </c>
      <c r="B258" s="54"/>
      <c r="C258" s="9" t="s">
        <v>24</v>
      </c>
      <c r="D258" s="9" t="s">
        <v>27</v>
      </c>
      <c r="E258" s="9" t="s">
        <v>196</v>
      </c>
      <c r="F258" s="9"/>
      <c r="G258" s="129">
        <f>SUM(G259)</f>
        <v>1555</v>
      </c>
      <c r="H258" s="129">
        <f>SUM(H259)</f>
        <v>1555</v>
      </c>
    </row>
    <row r="259" spans="1:8" ht="30">
      <c r="A259" s="107" t="s">
        <v>87</v>
      </c>
      <c r="B259" s="54"/>
      <c r="C259" s="10" t="s">
        <v>24</v>
      </c>
      <c r="D259" s="10" t="s">
        <v>27</v>
      </c>
      <c r="E259" s="10" t="s">
        <v>196</v>
      </c>
      <c r="F259" s="13" t="s">
        <v>84</v>
      </c>
      <c r="G259" s="128">
        <v>1555</v>
      </c>
      <c r="H259" s="128">
        <v>1555</v>
      </c>
    </row>
    <row r="260" spans="1:8" ht="90">
      <c r="A260" s="131" t="s">
        <v>288</v>
      </c>
      <c r="B260" s="54"/>
      <c r="C260" s="9" t="s">
        <v>24</v>
      </c>
      <c r="D260" s="9" t="s">
        <v>27</v>
      </c>
      <c r="E260" s="17" t="s">
        <v>197</v>
      </c>
      <c r="F260" s="17"/>
      <c r="G260" s="129">
        <f>SUM(G261)</f>
        <v>23944</v>
      </c>
      <c r="H260" s="129">
        <f>SUM(H261)</f>
        <v>23944</v>
      </c>
    </row>
    <row r="261" spans="1:8" ht="30">
      <c r="A261" s="107" t="s">
        <v>87</v>
      </c>
      <c r="B261" s="54"/>
      <c r="C261" s="10" t="s">
        <v>24</v>
      </c>
      <c r="D261" s="10" t="s">
        <v>27</v>
      </c>
      <c r="E261" s="13" t="s">
        <v>197</v>
      </c>
      <c r="F261" s="13" t="s">
        <v>84</v>
      </c>
      <c r="G261" s="128">
        <v>23944</v>
      </c>
      <c r="H261" s="128">
        <v>23944</v>
      </c>
    </row>
    <row r="262" spans="1:8" ht="45">
      <c r="A262" s="131" t="s">
        <v>198</v>
      </c>
      <c r="B262" s="54"/>
      <c r="C262" s="9" t="s">
        <v>24</v>
      </c>
      <c r="D262" s="9" t="s">
        <v>27</v>
      </c>
      <c r="E262" s="17" t="s">
        <v>199</v>
      </c>
      <c r="F262" s="17"/>
      <c r="G262" s="129">
        <f>SUM(G263)</f>
        <v>467</v>
      </c>
      <c r="H262" s="129">
        <f>SUM(H263)</f>
        <v>467</v>
      </c>
    </row>
    <row r="263" spans="1:8" ht="30">
      <c r="A263" s="107" t="s">
        <v>87</v>
      </c>
      <c r="B263" s="54"/>
      <c r="C263" s="10" t="s">
        <v>24</v>
      </c>
      <c r="D263" s="10" t="s">
        <v>27</v>
      </c>
      <c r="E263" s="13" t="s">
        <v>199</v>
      </c>
      <c r="F263" s="13" t="s">
        <v>84</v>
      </c>
      <c r="G263" s="128">
        <v>467</v>
      </c>
      <c r="H263" s="128">
        <v>467</v>
      </c>
    </row>
    <row r="264" spans="1:8" ht="45">
      <c r="A264" s="131" t="s">
        <v>203</v>
      </c>
      <c r="B264" s="54"/>
      <c r="C264" s="9" t="s">
        <v>24</v>
      </c>
      <c r="D264" s="9" t="s">
        <v>27</v>
      </c>
      <c r="E264" s="17" t="s">
        <v>207</v>
      </c>
      <c r="F264" s="17"/>
      <c r="G264" s="129">
        <f>SUM(G265)</f>
        <v>486</v>
      </c>
      <c r="H264" s="129">
        <f>SUM(H265)</f>
        <v>586</v>
      </c>
    </row>
    <row r="265" spans="1:8" ht="45">
      <c r="A265" s="131" t="s">
        <v>204</v>
      </c>
      <c r="B265" s="54"/>
      <c r="C265" s="9" t="s">
        <v>24</v>
      </c>
      <c r="D265" s="9" t="s">
        <v>27</v>
      </c>
      <c r="E265" s="17" t="s">
        <v>208</v>
      </c>
      <c r="F265" s="17"/>
      <c r="G265" s="129">
        <f>SUM(G266,G269)</f>
        <v>486</v>
      </c>
      <c r="H265" s="129">
        <f>SUM(H266,H269)</f>
        <v>586</v>
      </c>
    </row>
    <row r="266" spans="1:8" ht="30">
      <c r="A266" s="131" t="s">
        <v>224</v>
      </c>
      <c r="B266" s="54"/>
      <c r="C266" s="9" t="s">
        <v>24</v>
      </c>
      <c r="D266" s="9" t="s">
        <v>27</v>
      </c>
      <c r="E266" s="17" t="s">
        <v>226</v>
      </c>
      <c r="F266" s="17"/>
      <c r="G266" s="129">
        <f>SUM(G267)</f>
        <v>50</v>
      </c>
      <c r="H266" s="129">
        <f>SUM(H267)</f>
        <v>150</v>
      </c>
    </row>
    <row r="267" spans="1:8" ht="60">
      <c r="A267" s="131" t="s">
        <v>293</v>
      </c>
      <c r="B267" s="54"/>
      <c r="C267" s="9" t="s">
        <v>24</v>
      </c>
      <c r="D267" s="9" t="s">
        <v>27</v>
      </c>
      <c r="E267" s="17" t="s">
        <v>283</v>
      </c>
      <c r="F267" s="17"/>
      <c r="G267" s="129">
        <f>SUM(G268)</f>
        <v>50</v>
      </c>
      <c r="H267" s="129">
        <f>SUM(H268)</f>
        <v>150</v>
      </c>
    </row>
    <row r="268" spans="1:8" ht="30">
      <c r="A268" s="107" t="s">
        <v>87</v>
      </c>
      <c r="B268" s="54"/>
      <c r="C268" s="10" t="s">
        <v>24</v>
      </c>
      <c r="D268" s="10" t="s">
        <v>27</v>
      </c>
      <c r="E268" s="13" t="s">
        <v>283</v>
      </c>
      <c r="F268" s="13" t="s">
        <v>84</v>
      </c>
      <c r="G268" s="128">
        <v>50</v>
      </c>
      <c r="H268" s="128">
        <v>150</v>
      </c>
    </row>
    <row r="269" spans="1:8" ht="30">
      <c r="A269" s="131" t="s">
        <v>205</v>
      </c>
      <c r="B269" s="54"/>
      <c r="C269" s="9" t="s">
        <v>24</v>
      </c>
      <c r="D269" s="9" t="s">
        <v>27</v>
      </c>
      <c r="E269" s="17" t="s">
        <v>209</v>
      </c>
      <c r="F269" s="17"/>
      <c r="G269" s="129">
        <f>SUM(G270)</f>
        <v>436</v>
      </c>
      <c r="H269" s="129">
        <f>SUM(H270)</f>
        <v>436</v>
      </c>
    </row>
    <row r="270" spans="1:8" ht="45">
      <c r="A270" s="131" t="s">
        <v>206</v>
      </c>
      <c r="B270" s="54"/>
      <c r="C270" s="9" t="s">
        <v>24</v>
      </c>
      <c r="D270" s="9" t="s">
        <v>27</v>
      </c>
      <c r="E270" s="17" t="s">
        <v>210</v>
      </c>
      <c r="F270" s="17"/>
      <c r="G270" s="129">
        <f>SUM(G271)</f>
        <v>436</v>
      </c>
      <c r="H270" s="129">
        <f>SUM(H271)</f>
        <v>436</v>
      </c>
    </row>
    <row r="271" spans="1:8" ht="30">
      <c r="A271" s="107" t="s">
        <v>87</v>
      </c>
      <c r="B271" s="54"/>
      <c r="C271" s="10" t="s">
        <v>24</v>
      </c>
      <c r="D271" s="10" t="s">
        <v>27</v>
      </c>
      <c r="E271" s="13" t="s">
        <v>210</v>
      </c>
      <c r="F271" s="13" t="s">
        <v>84</v>
      </c>
      <c r="G271" s="128">
        <v>436</v>
      </c>
      <c r="H271" s="128">
        <v>436</v>
      </c>
    </row>
    <row r="272" spans="1:8" ht="30">
      <c r="A272" s="130" t="s">
        <v>284</v>
      </c>
      <c r="B272" s="54"/>
      <c r="C272" s="8" t="s">
        <v>24</v>
      </c>
      <c r="D272" s="8" t="s">
        <v>15</v>
      </c>
      <c r="E272" s="13"/>
      <c r="F272" s="13"/>
      <c r="G272" s="129">
        <f>SUM(G273,G280)</f>
        <v>8040</v>
      </c>
      <c r="H272" s="129">
        <f>SUM(H273,H280)</f>
        <v>7990</v>
      </c>
    </row>
    <row r="273" spans="1:8" ht="45">
      <c r="A273" s="131" t="s">
        <v>130</v>
      </c>
      <c r="B273" s="54"/>
      <c r="C273" s="9" t="s">
        <v>24</v>
      </c>
      <c r="D273" s="9" t="s">
        <v>15</v>
      </c>
      <c r="E273" s="17" t="s">
        <v>133</v>
      </c>
      <c r="F273" s="13"/>
      <c r="G273" s="129">
        <f>SUM(G274)</f>
        <v>7990</v>
      </c>
      <c r="H273" s="129">
        <f>SUM(H274)</f>
        <v>7990</v>
      </c>
    </row>
    <row r="274" spans="1:8" ht="30">
      <c r="A274" s="114" t="s">
        <v>179</v>
      </c>
      <c r="B274" s="54"/>
      <c r="C274" s="9" t="s">
        <v>24</v>
      </c>
      <c r="D274" s="9" t="s">
        <v>15</v>
      </c>
      <c r="E274" s="17" t="s">
        <v>182</v>
      </c>
      <c r="F274" s="13"/>
      <c r="G274" s="129">
        <f>SUM(G275)</f>
        <v>7990</v>
      </c>
      <c r="H274" s="129">
        <f>SUM(H275)</f>
        <v>7990</v>
      </c>
    </row>
    <row r="275" spans="1:8" ht="15">
      <c r="A275" s="114" t="s">
        <v>200</v>
      </c>
      <c r="B275" s="54"/>
      <c r="C275" s="9" t="s">
        <v>24</v>
      </c>
      <c r="D275" s="9" t="s">
        <v>15</v>
      </c>
      <c r="E275" s="17" t="s">
        <v>201</v>
      </c>
      <c r="F275" s="17"/>
      <c r="G275" s="129">
        <f>SUM(G276,G278)</f>
        <v>7990</v>
      </c>
      <c r="H275" s="129">
        <f>SUM(H276,H278)</f>
        <v>7990</v>
      </c>
    </row>
    <row r="276" spans="1:8" ht="30">
      <c r="A276" s="114" t="s">
        <v>181</v>
      </c>
      <c r="B276" s="54"/>
      <c r="C276" s="9" t="s">
        <v>24</v>
      </c>
      <c r="D276" s="9" t="s">
        <v>15</v>
      </c>
      <c r="E276" s="17" t="s">
        <v>202</v>
      </c>
      <c r="F276" s="17"/>
      <c r="G276" s="129">
        <f>SUM(G277)</f>
        <v>7094</v>
      </c>
      <c r="H276" s="129">
        <f>SUM(H277)</f>
        <v>7094</v>
      </c>
    </row>
    <row r="277" spans="1:8" ht="30">
      <c r="A277" s="107" t="s">
        <v>87</v>
      </c>
      <c r="B277" s="54"/>
      <c r="C277" s="10" t="s">
        <v>24</v>
      </c>
      <c r="D277" s="10" t="s">
        <v>15</v>
      </c>
      <c r="E277" s="13" t="s">
        <v>202</v>
      </c>
      <c r="F277" s="13" t="s">
        <v>84</v>
      </c>
      <c r="G277" s="128">
        <v>7094</v>
      </c>
      <c r="H277" s="128">
        <v>7094</v>
      </c>
    </row>
    <row r="278" spans="1:8" ht="90">
      <c r="A278" s="131" t="s">
        <v>288</v>
      </c>
      <c r="B278" s="54"/>
      <c r="C278" s="9" t="s">
        <v>24</v>
      </c>
      <c r="D278" s="9" t="s">
        <v>15</v>
      </c>
      <c r="E278" s="17" t="s">
        <v>287</v>
      </c>
      <c r="F278" s="17"/>
      <c r="G278" s="129">
        <f>SUM(G279)</f>
        <v>896</v>
      </c>
      <c r="H278" s="129">
        <f>SUM(H279)</f>
        <v>896</v>
      </c>
    </row>
    <row r="279" spans="1:8" ht="30">
      <c r="A279" s="107" t="s">
        <v>87</v>
      </c>
      <c r="B279" s="54"/>
      <c r="C279" s="10" t="s">
        <v>24</v>
      </c>
      <c r="D279" s="10" t="s">
        <v>15</v>
      </c>
      <c r="E279" s="13" t="s">
        <v>287</v>
      </c>
      <c r="F279" s="13" t="s">
        <v>84</v>
      </c>
      <c r="G279" s="128">
        <v>896</v>
      </c>
      <c r="H279" s="128">
        <v>896</v>
      </c>
    </row>
    <row r="280" spans="1:8" ht="45">
      <c r="A280" s="131" t="s">
        <v>203</v>
      </c>
      <c r="B280" s="54"/>
      <c r="C280" s="9" t="s">
        <v>24</v>
      </c>
      <c r="D280" s="9" t="s">
        <v>15</v>
      </c>
      <c r="E280" s="17" t="s">
        <v>207</v>
      </c>
      <c r="F280" s="17"/>
      <c r="G280" s="129">
        <f t="shared" ref="G280:H283" si="25">SUM(G281)</f>
        <v>50</v>
      </c>
      <c r="H280" s="129">
        <f t="shared" si="25"/>
        <v>0</v>
      </c>
    </row>
    <row r="281" spans="1:8" ht="45">
      <c r="A281" s="131" t="s">
        <v>204</v>
      </c>
      <c r="B281" s="54"/>
      <c r="C281" s="9" t="s">
        <v>24</v>
      </c>
      <c r="D281" s="9" t="s">
        <v>15</v>
      </c>
      <c r="E281" s="17" t="s">
        <v>208</v>
      </c>
      <c r="F281" s="17"/>
      <c r="G281" s="129">
        <f t="shared" si="25"/>
        <v>50</v>
      </c>
      <c r="H281" s="129">
        <f t="shared" si="25"/>
        <v>0</v>
      </c>
    </row>
    <row r="282" spans="1:8" ht="30">
      <c r="A282" s="131" t="s">
        <v>224</v>
      </c>
      <c r="B282" s="54"/>
      <c r="C282" s="9" t="s">
        <v>24</v>
      </c>
      <c r="D282" s="9" t="s">
        <v>15</v>
      </c>
      <c r="E282" s="17" t="s">
        <v>226</v>
      </c>
      <c r="F282" s="17"/>
      <c r="G282" s="129">
        <f t="shared" si="25"/>
        <v>50</v>
      </c>
      <c r="H282" s="129">
        <f t="shared" si="25"/>
        <v>0</v>
      </c>
    </row>
    <row r="283" spans="1:8" ht="60">
      <c r="A283" s="131" t="s">
        <v>293</v>
      </c>
      <c r="B283" s="54"/>
      <c r="C283" s="9" t="s">
        <v>24</v>
      </c>
      <c r="D283" s="9" t="s">
        <v>15</v>
      </c>
      <c r="E283" s="17" t="s">
        <v>283</v>
      </c>
      <c r="F283" s="17"/>
      <c r="G283" s="129">
        <f t="shared" si="25"/>
        <v>50</v>
      </c>
      <c r="H283" s="129">
        <f t="shared" si="25"/>
        <v>0</v>
      </c>
    </row>
    <row r="284" spans="1:8" ht="30">
      <c r="A284" s="107" t="s">
        <v>87</v>
      </c>
      <c r="B284" s="54"/>
      <c r="C284" s="10" t="s">
        <v>24</v>
      </c>
      <c r="D284" s="10" t="s">
        <v>15</v>
      </c>
      <c r="E284" s="13" t="s">
        <v>283</v>
      </c>
      <c r="F284" s="13" t="s">
        <v>84</v>
      </c>
      <c r="G284" s="128">
        <v>50</v>
      </c>
      <c r="H284" s="128">
        <v>0</v>
      </c>
    </row>
    <row r="285" spans="1:8" ht="15">
      <c r="A285" s="134" t="s">
        <v>32</v>
      </c>
      <c r="B285" s="106"/>
      <c r="C285" s="23" t="s">
        <v>33</v>
      </c>
      <c r="D285" s="23"/>
      <c r="E285" s="23"/>
      <c r="F285" s="23"/>
      <c r="G285" s="120">
        <f t="shared" ref="G285:H290" si="26">SUM(G286)</f>
        <v>1219</v>
      </c>
      <c r="H285" s="120">
        <f t="shared" si="26"/>
        <v>1219</v>
      </c>
    </row>
    <row r="286" spans="1:8" ht="15">
      <c r="A286" s="119" t="s">
        <v>34</v>
      </c>
      <c r="B286" s="106"/>
      <c r="C286" s="8" t="s">
        <v>33</v>
      </c>
      <c r="D286" s="8" t="s">
        <v>19</v>
      </c>
      <c r="E286" s="19"/>
      <c r="F286" s="19"/>
      <c r="G286" s="120">
        <f t="shared" si="26"/>
        <v>1219</v>
      </c>
      <c r="H286" s="120">
        <f t="shared" si="26"/>
        <v>1219</v>
      </c>
    </row>
    <row r="287" spans="1:8" ht="45">
      <c r="A287" s="131" t="s">
        <v>203</v>
      </c>
      <c r="B287" s="106"/>
      <c r="C287" s="9" t="s">
        <v>33</v>
      </c>
      <c r="D287" s="9" t="s">
        <v>19</v>
      </c>
      <c r="E287" s="17" t="s">
        <v>207</v>
      </c>
      <c r="F287" s="21"/>
      <c r="G287" s="120">
        <f t="shared" si="26"/>
        <v>1219</v>
      </c>
      <c r="H287" s="120">
        <f t="shared" si="26"/>
        <v>1219</v>
      </c>
    </row>
    <row r="288" spans="1:8" ht="45">
      <c r="A288" s="131" t="s">
        <v>204</v>
      </c>
      <c r="B288" s="106"/>
      <c r="C288" s="9" t="s">
        <v>33</v>
      </c>
      <c r="D288" s="9" t="s">
        <v>19</v>
      </c>
      <c r="E288" s="17" t="s">
        <v>208</v>
      </c>
      <c r="F288" s="21"/>
      <c r="G288" s="120">
        <f t="shared" si="26"/>
        <v>1219</v>
      </c>
      <c r="H288" s="120">
        <f t="shared" si="26"/>
        <v>1219</v>
      </c>
    </row>
    <row r="289" spans="1:8" ht="30">
      <c r="A289" s="114" t="s">
        <v>224</v>
      </c>
      <c r="B289" s="106"/>
      <c r="C289" s="9" t="s">
        <v>33</v>
      </c>
      <c r="D289" s="9" t="s">
        <v>19</v>
      </c>
      <c r="E289" s="21" t="s">
        <v>226</v>
      </c>
      <c r="F289" s="13"/>
      <c r="G289" s="129">
        <f t="shared" si="26"/>
        <v>1219</v>
      </c>
      <c r="H289" s="129">
        <f t="shared" si="26"/>
        <v>1219</v>
      </c>
    </row>
    <row r="290" spans="1:8" ht="60">
      <c r="A290" s="114" t="s">
        <v>225</v>
      </c>
      <c r="B290" s="106"/>
      <c r="C290" s="9" t="s">
        <v>33</v>
      </c>
      <c r="D290" s="9" t="s">
        <v>19</v>
      </c>
      <c r="E290" s="21" t="s">
        <v>227</v>
      </c>
      <c r="F290" s="13"/>
      <c r="G290" s="129">
        <f t="shared" si="26"/>
        <v>1219</v>
      </c>
      <c r="H290" s="129">
        <f t="shared" si="26"/>
        <v>1219</v>
      </c>
    </row>
    <row r="291" spans="1:8" ht="30">
      <c r="A291" s="107" t="s">
        <v>87</v>
      </c>
      <c r="B291" s="106"/>
      <c r="C291" s="22" t="s">
        <v>33</v>
      </c>
      <c r="D291" s="22" t="s">
        <v>19</v>
      </c>
      <c r="E291" s="22" t="s">
        <v>227</v>
      </c>
      <c r="F291" s="13" t="s">
        <v>84</v>
      </c>
      <c r="G291" s="152">
        <v>1219</v>
      </c>
      <c r="H291" s="152">
        <v>1219</v>
      </c>
    </row>
    <row r="292" spans="1:8" ht="42.75">
      <c r="A292" s="153" t="s">
        <v>281</v>
      </c>
      <c r="B292" s="106"/>
      <c r="C292" s="76" t="s">
        <v>59</v>
      </c>
      <c r="D292" s="12"/>
      <c r="E292" s="12"/>
      <c r="F292" s="12"/>
      <c r="G292" s="154">
        <f>SUM(G293)</f>
        <v>1716</v>
      </c>
      <c r="H292" s="154">
        <f>SUM(H293)</f>
        <v>1606</v>
      </c>
    </row>
    <row r="293" spans="1:8" ht="30">
      <c r="A293" s="155" t="s">
        <v>60</v>
      </c>
      <c r="B293" s="106"/>
      <c r="C293" s="64" t="s">
        <v>59</v>
      </c>
      <c r="D293" s="64" t="s">
        <v>13</v>
      </c>
      <c r="E293" s="65"/>
      <c r="F293" s="65"/>
      <c r="G293" s="156">
        <f t="shared" ref="G293:H297" si="27">SUM(G294)</f>
        <v>1716</v>
      </c>
      <c r="H293" s="156">
        <f t="shared" si="27"/>
        <v>1606</v>
      </c>
    </row>
    <row r="294" spans="1:8" ht="75">
      <c r="A294" s="121" t="s">
        <v>93</v>
      </c>
      <c r="B294" s="106"/>
      <c r="C294" s="34" t="s">
        <v>59</v>
      </c>
      <c r="D294" s="34" t="s">
        <v>13</v>
      </c>
      <c r="E294" s="17" t="s">
        <v>101</v>
      </c>
      <c r="F294" s="34"/>
      <c r="G294" s="156">
        <f t="shared" si="27"/>
        <v>1716</v>
      </c>
      <c r="H294" s="156">
        <f t="shared" si="27"/>
        <v>1606</v>
      </c>
    </row>
    <row r="295" spans="1:8" ht="45">
      <c r="A295" s="110" t="s">
        <v>115</v>
      </c>
      <c r="B295" s="106"/>
      <c r="C295" s="34" t="s">
        <v>59</v>
      </c>
      <c r="D295" s="34" t="s">
        <v>13</v>
      </c>
      <c r="E295" s="75" t="s">
        <v>120</v>
      </c>
      <c r="F295" s="34"/>
      <c r="G295" s="156">
        <f t="shared" si="27"/>
        <v>1716</v>
      </c>
      <c r="H295" s="156">
        <f t="shared" si="27"/>
        <v>1606</v>
      </c>
    </row>
    <row r="296" spans="1:8" ht="30">
      <c r="A296" s="110" t="s">
        <v>116</v>
      </c>
      <c r="B296" s="106"/>
      <c r="C296" s="34" t="s">
        <v>59</v>
      </c>
      <c r="D296" s="34" t="s">
        <v>13</v>
      </c>
      <c r="E296" s="75" t="s">
        <v>118</v>
      </c>
      <c r="F296" s="34"/>
      <c r="G296" s="156">
        <f t="shared" si="27"/>
        <v>1716</v>
      </c>
      <c r="H296" s="156">
        <f t="shared" si="27"/>
        <v>1606</v>
      </c>
    </row>
    <row r="297" spans="1:8" ht="30">
      <c r="A297" s="131" t="s">
        <v>240</v>
      </c>
      <c r="B297" s="106"/>
      <c r="C297" s="34" t="s">
        <v>59</v>
      </c>
      <c r="D297" s="34" t="s">
        <v>13</v>
      </c>
      <c r="E297" s="34" t="s">
        <v>241</v>
      </c>
      <c r="F297" s="34"/>
      <c r="G297" s="156">
        <f t="shared" si="27"/>
        <v>1716</v>
      </c>
      <c r="H297" s="156">
        <f t="shared" si="27"/>
        <v>1606</v>
      </c>
    </row>
    <row r="298" spans="1:8" ht="15.75" thickBot="1">
      <c r="A298" s="107" t="s">
        <v>28</v>
      </c>
      <c r="B298" s="106"/>
      <c r="C298" s="35" t="s">
        <v>59</v>
      </c>
      <c r="D298" s="35" t="s">
        <v>13</v>
      </c>
      <c r="E298" s="35" t="s">
        <v>241</v>
      </c>
      <c r="F298" s="35" t="s">
        <v>85</v>
      </c>
      <c r="G298" s="128">
        <v>1716</v>
      </c>
      <c r="H298" s="128">
        <v>1606</v>
      </c>
    </row>
    <row r="299" spans="1:8" ht="33" thickTop="1" thickBot="1">
      <c r="A299" s="115" t="s">
        <v>61</v>
      </c>
      <c r="B299" s="6" t="s">
        <v>62</v>
      </c>
      <c r="C299" s="25"/>
      <c r="D299" s="25"/>
      <c r="E299" s="25"/>
      <c r="F299" s="25"/>
      <c r="G299" s="126">
        <f>SUM(G300,G309)</f>
        <v>1108.0999999999999</v>
      </c>
      <c r="H299" s="126">
        <f>SUM(H300,H309)</f>
        <v>1108.0999999999999</v>
      </c>
    </row>
    <row r="300" spans="1:8" ht="15.75" thickTop="1">
      <c r="A300" s="117" t="s">
        <v>12</v>
      </c>
      <c r="B300" s="57"/>
      <c r="C300" s="68" t="s">
        <v>13</v>
      </c>
      <c r="D300" s="57"/>
      <c r="E300" s="57"/>
      <c r="F300" s="57"/>
      <c r="G300" s="127">
        <f t="shared" ref="G300:H304" si="28">SUM(G301)</f>
        <v>936.6</v>
      </c>
      <c r="H300" s="127">
        <f t="shared" si="28"/>
        <v>936.6</v>
      </c>
    </row>
    <row r="301" spans="1:8" ht="15">
      <c r="A301" s="109" t="s">
        <v>16</v>
      </c>
      <c r="B301" s="106"/>
      <c r="C301" s="8" t="s">
        <v>13</v>
      </c>
      <c r="D301" s="8" t="s">
        <v>17</v>
      </c>
      <c r="E301" s="20"/>
      <c r="F301" s="20"/>
      <c r="G301" s="120">
        <f t="shared" si="28"/>
        <v>936.6</v>
      </c>
      <c r="H301" s="120">
        <f t="shared" si="28"/>
        <v>936.6</v>
      </c>
    </row>
    <row r="302" spans="1:8" ht="75">
      <c r="A302" s="121" t="s">
        <v>93</v>
      </c>
      <c r="B302" s="106"/>
      <c r="C302" s="17" t="s">
        <v>13</v>
      </c>
      <c r="D302" s="17" t="s">
        <v>17</v>
      </c>
      <c r="E302" s="72" t="s">
        <v>101</v>
      </c>
      <c r="F302" s="32"/>
      <c r="G302" s="120">
        <f t="shared" si="28"/>
        <v>936.6</v>
      </c>
      <c r="H302" s="120">
        <f t="shared" si="28"/>
        <v>936.6</v>
      </c>
    </row>
    <row r="303" spans="1:8" ht="30">
      <c r="A303" s="121" t="s">
        <v>94</v>
      </c>
      <c r="B303" s="106"/>
      <c r="C303" s="17" t="s">
        <v>13</v>
      </c>
      <c r="D303" s="17" t="s">
        <v>17</v>
      </c>
      <c r="E303" s="72" t="s">
        <v>102</v>
      </c>
      <c r="F303" s="32"/>
      <c r="G303" s="120">
        <f t="shared" si="28"/>
        <v>936.6</v>
      </c>
      <c r="H303" s="120">
        <f t="shared" si="28"/>
        <v>936.6</v>
      </c>
    </row>
    <row r="304" spans="1:8" ht="30">
      <c r="A304" s="121" t="s">
        <v>95</v>
      </c>
      <c r="B304" s="106"/>
      <c r="C304" s="17" t="s">
        <v>13</v>
      </c>
      <c r="D304" s="17" t="s">
        <v>17</v>
      </c>
      <c r="E304" s="72" t="s">
        <v>103</v>
      </c>
      <c r="F304" s="32"/>
      <c r="G304" s="120">
        <f t="shared" si="28"/>
        <v>936.6</v>
      </c>
      <c r="H304" s="120">
        <f t="shared" si="28"/>
        <v>936.6</v>
      </c>
    </row>
    <row r="305" spans="1:8" ht="15">
      <c r="A305" s="121" t="s">
        <v>90</v>
      </c>
      <c r="B305" s="106"/>
      <c r="C305" s="17" t="s">
        <v>13</v>
      </c>
      <c r="D305" s="17" t="s">
        <v>17</v>
      </c>
      <c r="E305" s="17" t="s">
        <v>92</v>
      </c>
      <c r="F305" s="32"/>
      <c r="G305" s="120">
        <f>SUM(G306:G308)</f>
        <v>936.6</v>
      </c>
      <c r="H305" s="120">
        <f>SUM(H306:H308)</f>
        <v>936.6</v>
      </c>
    </row>
    <row r="306" spans="1:8" ht="60">
      <c r="A306" s="107" t="s">
        <v>77</v>
      </c>
      <c r="B306" s="106"/>
      <c r="C306" s="27" t="s">
        <v>13</v>
      </c>
      <c r="D306" s="27" t="s">
        <v>17</v>
      </c>
      <c r="E306" s="13" t="s">
        <v>92</v>
      </c>
      <c r="F306" s="10" t="s">
        <v>79</v>
      </c>
      <c r="G306" s="111">
        <v>839.9</v>
      </c>
      <c r="H306" s="111">
        <v>839.9</v>
      </c>
    </row>
    <row r="307" spans="1:8" ht="30">
      <c r="A307" s="107" t="s">
        <v>86</v>
      </c>
      <c r="B307" s="106"/>
      <c r="C307" s="27" t="s">
        <v>13</v>
      </c>
      <c r="D307" s="27" t="s">
        <v>17</v>
      </c>
      <c r="E307" s="13" t="s">
        <v>92</v>
      </c>
      <c r="F307" s="10" t="s">
        <v>80</v>
      </c>
      <c r="G307" s="111">
        <v>96.2</v>
      </c>
      <c r="H307" s="111">
        <v>96.2</v>
      </c>
    </row>
    <row r="308" spans="1:8" ht="30">
      <c r="A308" s="107" t="s">
        <v>78</v>
      </c>
      <c r="B308" s="106"/>
      <c r="C308" s="27" t="s">
        <v>13</v>
      </c>
      <c r="D308" s="27" t="s">
        <v>17</v>
      </c>
      <c r="E308" s="13" t="s">
        <v>92</v>
      </c>
      <c r="F308" s="10" t="s">
        <v>81</v>
      </c>
      <c r="G308" s="111">
        <v>0.5</v>
      </c>
      <c r="H308" s="111">
        <v>0.5</v>
      </c>
    </row>
    <row r="309" spans="1:8" ht="28.5">
      <c r="A309" s="122" t="s">
        <v>75</v>
      </c>
      <c r="B309" s="106"/>
      <c r="C309" s="28" t="s">
        <v>15</v>
      </c>
      <c r="D309" s="10"/>
      <c r="E309" s="13" t="s">
        <v>88</v>
      </c>
      <c r="F309" s="10"/>
      <c r="G309" s="113">
        <f t="shared" ref="G309:H314" si="29">SUM(G310)</f>
        <v>171.5</v>
      </c>
      <c r="H309" s="113">
        <f t="shared" si="29"/>
        <v>171.5</v>
      </c>
    </row>
    <row r="310" spans="1:8" ht="30">
      <c r="A310" s="119" t="s">
        <v>76</v>
      </c>
      <c r="B310" s="106"/>
      <c r="C310" s="8" t="s">
        <v>15</v>
      </c>
      <c r="D310" s="8" t="s">
        <v>59</v>
      </c>
      <c r="E310" s="13"/>
      <c r="F310" s="13"/>
      <c r="G310" s="123">
        <f t="shared" si="29"/>
        <v>171.5</v>
      </c>
      <c r="H310" s="123">
        <f t="shared" si="29"/>
        <v>171.5</v>
      </c>
    </row>
    <row r="311" spans="1:8" ht="75">
      <c r="A311" s="121" t="s">
        <v>93</v>
      </c>
      <c r="B311" s="106"/>
      <c r="C311" s="9" t="s">
        <v>15</v>
      </c>
      <c r="D311" s="9" t="s">
        <v>59</v>
      </c>
      <c r="E311" s="72" t="s">
        <v>101</v>
      </c>
      <c r="F311" s="17"/>
      <c r="G311" s="123">
        <f t="shared" si="29"/>
        <v>171.5</v>
      </c>
      <c r="H311" s="123">
        <f t="shared" si="29"/>
        <v>171.5</v>
      </c>
    </row>
    <row r="312" spans="1:8" ht="30">
      <c r="A312" s="114" t="s">
        <v>122</v>
      </c>
      <c r="B312" s="106"/>
      <c r="C312" s="9" t="s">
        <v>15</v>
      </c>
      <c r="D312" s="9" t="s">
        <v>59</v>
      </c>
      <c r="E312" s="74" t="s">
        <v>126</v>
      </c>
      <c r="F312" s="17"/>
      <c r="G312" s="123">
        <f t="shared" si="29"/>
        <v>171.5</v>
      </c>
      <c r="H312" s="123">
        <f t="shared" si="29"/>
        <v>171.5</v>
      </c>
    </row>
    <row r="313" spans="1:8" ht="30">
      <c r="A313" s="114" t="s">
        <v>123</v>
      </c>
      <c r="B313" s="106"/>
      <c r="C313" s="9" t="s">
        <v>15</v>
      </c>
      <c r="D313" s="9" t="s">
        <v>59</v>
      </c>
      <c r="E313" s="74" t="s">
        <v>125</v>
      </c>
      <c r="F313" s="17"/>
      <c r="G313" s="123">
        <f t="shared" si="29"/>
        <v>171.5</v>
      </c>
      <c r="H313" s="123">
        <f t="shared" si="29"/>
        <v>171.5</v>
      </c>
    </row>
    <row r="314" spans="1:8" ht="60">
      <c r="A314" s="114" t="s">
        <v>242</v>
      </c>
      <c r="B314" s="106"/>
      <c r="C314" s="9" t="s">
        <v>15</v>
      </c>
      <c r="D314" s="9" t="s">
        <v>59</v>
      </c>
      <c r="E314" s="74" t="s">
        <v>138</v>
      </c>
      <c r="F314" s="17"/>
      <c r="G314" s="123">
        <f t="shared" si="29"/>
        <v>171.5</v>
      </c>
      <c r="H314" s="123">
        <f t="shared" si="29"/>
        <v>171.5</v>
      </c>
    </row>
    <row r="315" spans="1:8" ht="60.75" thickBot="1">
      <c r="A315" s="107" t="s">
        <v>77</v>
      </c>
      <c r="B315" s="106"/>
      <c r="C315" s="10" t="s">
        <v>15</v>
      </c>
      <c r="D315" s="10" t="s">
        <v>59</v>
      </c>
      <c r="E315" s="12" t="s">
        <v>138</v>
      </c>
      <c r="F315" s="13" t="s">
        <v>79</v>
      </c>
      <c r="G315" s="125">
        <v>171.5</v>
      </c>
      <c r="H315" s="125">
        <v>171.5</v>
      </c>
    </row>
    <row r="316" spans="1:8" ht="18" thickTop="1" thickBot="1">
      <c r="A316" s="157" t="s">
        <v>64</v>
      </c>
      <c r="B316" s="36"/>
      <c r="C316" s="36"/>
      <c r="D316" s="36"/>
      <c r="E316" s="36"/>
      <c r="F316" s="36"/>
      <c r="G316" s="158">
        <f>SUM(G11,G25,G167,G299,G153)</f>
        <v>109511.70000000001</v>
      </c>
      <c r="H316" s="158">
        <f>SUM(H11,H25,H167,H299,H153)</f>
        <v>117018.70000000001</v>
      </c>
    </row>
    <row r="317" spans="1:8" ht="13.5" thickTop="1"/>
  </sheetData>
  <mergeCells count="11">
    <mergeCell ref="A2:H2"/>
    <mergeCell ref="A1:H1"/>
    <mergeCell ref="B206:B214"/>
    <mergeCell ref="A9:A10"/>
    <mergeCell ref="B9:F9"/>
    <mergeCell ref="A7:H7"/>
    <mergeCell ref="A5:H5"/>
    <mergeCell ref="A4:H4"/>
    <mergeCell ref="A3:H3"/>
    <mergeCell ref="G9:H9"/>
    <mergeCell ref="G8:H8"/>
  </mergeCells>
  <pageMargins left="0.59055118110236227" right="0.19685039370078741" top="0.19685039370078741" bottom="0.19685039370078741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64"/>
  <sheetViews>
    <sheetView topLeftCell="A257" zoomScale="125" zoomScaleNormal="125" zoomScaleSheetLayoutView="100" workbookViewId="0">
      <selection activeCell="G164" activeCellId="4" sqref="G237 G221 G197 G181 G164"/>
    </sheetView>
  </sheetViews>
  <sheetFormatPr defaultRowHeight="12.75"/>
  <cols>
    <col min="1" max="1" width="59" style="52" customWidth="1"/>
    <col min="2" max="2" width="7.85546875" style="63" customWidth="1"/>
    <col min="3" max="3" width="6.28515625" customWidth="1"/>
    <col min="4" max="4" width="13.7109375" customWidth="1"/>
    <col min="5" max="5" width="6.5703125" customWidth="1"/>
    <col min="6" max="6" width="12.140625" customWidth="1"/>
    <col min="7" max="7" width="11.42578125" customWidth="1"/>
  </cols>
  <sheetData>
    <row r="1" spans="1:10" ht="15.75">
      <c r="A1" s="189" t="s">
        <v>300</v>
      </c>
      <c r="B1" s="189"/>
      <c r="C1" s="189"/>
      <c r="D1" s="189"/>
      <c r="E1" s="189"/>
      <c r="F1" s="189"/>
      <c r="G1" s="189"/>
    </row>
    <row r="2" spans="1:10" ht="15.75">
      <c r="A2" s="189" t="s">
        <v>0</v>
      </c>
      <c r="B2" s="189"/>
      <c r="C2" s="189"/>
      <c r="D2" s="189"/>
      <c r="E2" s="189"/>
      <c r="F2" s="189"/>
      <c r="G2" s="189"/>
    </row>
    <row r="3" spans="1:10" ht="15.75">
      <c r="A3" s="189" t="s">
        <v>1</v>
      </c>
      <c r="B3" s="189"/>
      <c r="C3" s="189"/>
      <c r="D3" s="189"/>
      <c r="E3" s="189"/>
      <c r="F3" s="189"/>
      <c r="G3" s="189"/>
    </row>
    <row r="4" spans="1:10" ht="15.75">
      <c r="A4" s="189" t="s">
        <v>289</v>
      </c>
      <c r="B4" s="189"/>
      <c r="C4" s="189"/>
      <c r="D4" s="189"/>
      <c r="E4" s="189"/>
      <c r="F4" s="189"/>
      <c r="G4" s="189"/>
    </row>
    <row r="5" spans="1:10" ht="15.75">
      <c r="A5" s="189" t="s">
        <v>291</v>
      </c>
      <c r="B5" s="189"/>
      <c r="C5" s="189"/>
      <c r="D5" s="189"/>
      <c r="E5" s="189"/>
      <c r="F5" s="189"/>
      <c r="G5" s="189"/>
    </row>
    <row r="6" spans="1:10" ht="15.75">
      <c r="A6" s="183"/>
      <c r="B6" s="183"/>
      <c r="C6" s="183"/>
      <c r="D6" s="183"/>
      <c r="E6" s="183"/>
      <c r="F6" s="183"/>
    </row>
    <row r="7" spans="1:10" ht="97.5" customHeight="1">
      <c r="A7" s="197" t="s">
        <v>295</v>
      </c>
      <c r="B7" s="197"/>
      <c r="C7" s="197"/>
      <c r="D7" s="197"/>
      <c r="E7" s="197"/>
      <c r="F7" s="197"/>
      <c r="G7" s="197"/>
      <c r="H7" s="40"/>
      <c r="I7" s="40"/>
      <c r="J7" s="40"/>
    </row>
    <row r="8" spans="1:10" ht="13.5" thickBot="1">
      <c r="A8" s="41"/>
      <c r="B8" s="42"/>
      <c r="C8" s="43"/>
      <c r="D8" s="43"/>
      <c r="E8" s="43"/>
      <c r="F8" s="44" t="s">
        <v>65</v>
      </c>
    </row>
    <row r="9" spans="1:10" ht="14.25" customHeight="1" thickTop="1" thickBot="1">
      <c r="A9" s="198" t="s">
        <v>66</v>
      </c>
      <c r="B9" s="200" t="s">
        <v>67</v>
      </c>
      <c r="C9" s="200"/>
      <c r="D9" s="200"/>
      <c r="E9" s="200"/>
      <c r="F9" s="190" t="s">
        <v>299</v>
      </c>
      <c r="G9" s="191"/>
    </row>
    <row r="10" spans="1:10" ht="88.5" thickBot="1">
      <c r="A10" s="199"/>
      <c r="B10" s="45" t="s">
        <v>68</v>
      </c>
      <c r="C10" s="45" t="s">
        <v>69</v>
      </c>
      <c r="D10" s="45" t="s">
        <v>70</v>
      </c>
      <c r="E10" s="45" t="s">
        <v>71</v>
      </c>
      <c r="F10" s="186" t="s">
        <v>297</v>
      </c>
      <c r="G10" s="186" t="s">
        <v>298</v>
      </c>
    </row>
    <row r="11" spans="1:10" s="46" customFormat="1" ht="17.25" thickTop="1" thickBot="1">
      <c r="A11" s="115" t="s">
        <v>12</v>
      </c>
      <c r="B11" s="6" t="s">
        <v>13</v>
      </c>
      <c r="C11" s="6"/>
      <c r="D11" s="6"/>
      <c r="E11" s="6"/>
      <c r="F11" s="116">
        <f>SUM(F12,F16,F21,F33,F44,F49)</f>
        <v>17146.900000000001</v>
      </c>
      <c r="G11" s="116">
        <f>SUM(G12,G16,G21,G33,G44,G49)</f>
        <v>17151.900000000001</v>
      </c>
    </row>
    <row r="12" spans="1:10" ht="30.75" thickTop="1">
      <c r="A12" s="159" t="s">
        <v>40</v>
      </c>
      <c r="B12" s="16" t="s">
        <v>13</v>
      </c>
      <c r="C12" s="16" t="s">
        <v>27</v>
      </c>
      <c r="D12" s="16"/>
      <c r="E12" s="16"/>
      <c r="F12" s="160">
        <f t="shared" ref="F12:G14" si="0">SUM(F13)</f>
        <v>862.2</v>
      </c>
      <c r="G12" s="160">
        <f t="shared" si="0"/>
        <v>862.2</v>
      </c>
    </row>
    <row r="13" spans="1:10" ht="15">
      <c r="A13" s="121" t="s">
        <v>89</v>
      </c>
      <c r="B13" s="17" t="s">
        <v>13</v>
      </c>
      <c r="C13" s="17" t="s">
        <v>27</v>
      </c>
      <c r="D13" s="17" t="s">
        <v>246</v>
      </c>
      <c r="E13" s="17"/>
      <c r="F13" s="120">
        <f t="shared" si="0"/>
        <v>862.2</v>
      </c>
      <c r="G13" s="120">
        <f t="shared" si="0"/>
        <v>862.2</v>
      </c>
    </row>
    <row r="14" spans="1:10" ht="30">
      <c r="A14" s="121" t="s">
        <v>90</v>
      </c>
      <c r="B14" s="17" t="s">
        <v>13</v>
      </c>
      <c r="C14" s="17" t="s">
        <v>27</v>
      </c>
      <c r="D14" s="17" t="s">
        <v>247</v>
      </c>
      <c r="E14" s="17"/>
      <c r="F14" s="120">
        <f t="shared" si="0"/>
        <v>862.2</v>
      </c>
      <c r="G14" s="120">
        <f t="shared" si="0"/>
        <v>862.2</v>
      </c>
    </row>
    <row r="15" spans="1:10" ht="75">
      <c r="A15" s="107" t="s">
        <v>77</v>
      </c>
      <c r="B15" s="10" t="s">
        <v>13</v>
      </c>
      <c r="C15" s="10" t="s">
        <v>27</v>
      </c>
      <c r="D15" s="13" t="s">
        <v>247</v>
      </c>
      <c r="E15" s="10" t="s">
        <v>79</v>
      </c>
      <c r="F15" s="111">
        <v>862.2</v>
      </c>
      <c r="G15" s="111">
        <v>862.2</v>
      </c>
    </row>
    <row r="16" spans="1:10" ht="45">
      <c r="A16" s="119" t="s">
        <v>14</v>
      </c>
      <c r="B16" s="8" t="s">
        <v>13</v>
      </c>
      <c r="C16" s="8" t="s">
        <v>15</v>
      </c>
      <c r="D16" s="8"/>
      <c r="E16" s="8"/>
      <c r="F16" s="120">
        <f>SUM(F17)</f>
        <v>272</v>
      </c>
      <c r="G16" s="120">
        <f>SUM(G17)</f>
        <v>272</v>
      </c>
    </row>
    <row r="17" spans="1:7" ht="15">
      <c r="A17" s="121" t="s">
        <v>91</v>
      </c>
      <c r="B17" s="9" t="s">
        <v>13</v>
      </c>
      <c r="C17" s="9" t="s">
        <v>15</v>
      </c>
      <c r="D17" s="17" t="s">
        <v>248</v>
      </c>
      <c r="E17" s="9"/>
      <c r="F17" s="120">
        <f>SUM(F18)</f>
        <v>272</v>
      </c>
      <c r="G17" s="120">
        <f>SUM(G18)</f>
        <v>272</v>
      </c>
    </row>
    <row r="18" spans="1:7" ht="30">
      <c r="A18" s="121" t="s">
        <v>90</v>
      </c>
      <c r="B18" s="10" t="s">
        <v>13</v>
      </c>
      <c r="C18" s="10" t="s">
        <v>15</v>
      </c>
      <c r="D18" s="17" t="s">
        <v>249</v>
      </c>
      <c r="E18" s="9"/>
      <c r="F18" s="120">
        <f>SUM(F19:F20)</f>
        <v>272</v>
      </c>
      <c r="G18" s="120">
        <f>SUM(G19:G20)</f>
        <v>272</v>
      </c>
    </row>
    <row r="19" spans="1:7" ht="75">
      <c r="A19" s="107" t="s">
        <v>77</v>
      </c>
      <c r="B19" s="10" t="s">
        <v>13</v>
      </c>
      <c r="C19" s="10" t="s">
        <v>15</v>
      </c>
      <c r="D19" s="13" t="s">
        <v>249</v>
      </c>
      <c r="E19" s="10" t="s">
        <v>79</v>
      </c>
      <c r="F19" s="111">
        <v>268.3</v>
      </c>
      <c r="G19" s="111">
        <v>268.3</v>
      </c>
    </row>
    <row r="20" spans="1:7" ht="30">
      <c r="A20" s="107" t="s">
        <v>121</v>
      </c>
      <c r="B20" s="10" t="s">
        <v>13</v>
      </c>
      <c r="C20" s="10" t="s">
        <v>15</v>
      </c>
      <c r="D20" s="13" t="s">
        <v>249</v>
      </c>
      <c r="E20" s="10" t="s">
        <v>80</v>
      </c>
      <c r="F20" s="111">
        <v>3.7</v>
      </c>
      <c r="G20" s="111">
        <v>3.7</v>
      </c>
    </row>
    <row r="21" spans="1:7" ht="45">
      <c r="A21" s="109" t="s">
        <v>41</v>
      </c>
      <c r="B21" s="20" t="s">
        <v>13</v>
      </c>
      <c r="C21" s="20" t="s">
        <v>19</v>
      </c>
      <c r="D21" s="26"/>
      <c r="E21" s="20"/>
      <c r="F21" s="120">
        <f>SUM(F22)</f>
        <v>10622.4</v>
      </c>
      <c r="G21" s="120">
        <f>SUM(G22)</f>
        <v>10622.4</v>
      </c>
    </row>
    <row r="22" spans="1:7" ht="90">
      <c r="A22" s="121" t="s">
        <v>93</v>
      </c>
      <c r="B22" s="17" t="s">
        <v>13</v>
      </c>
      <c r="C22" s="17" t="s">
        <v>19</v>
      </c>
      <c r="D22" s="17" t="s">
        <v>101</v>
      </c>
      <c r="E22" s="17"/>
      <c r="F22" s="120">
        <f>SUM(F23,F29)</f>
        <v>10622.4</v>
      </c>
      <c r="G22" s="120">
        <f>SUM(G23,G29)</f>
        <v>10622.4</v>
      </c>
    </row>
    <row r="23" spans="1:7" ht="45">
      <c r="A23" s="121" t="s">
        <v>94</v>
      </c>
      <c r="B23" s="17" t="s">
        <v>13</v>
      </c>
      <c r="C23" s="17" t="s">
        <v>19</v>
      </c>
      <c r="D23" s="17" t="s">
        <v>102</v>
      </c>
      <c r="E23" s="17"/>
      <c r="F23" s="120">
        <f>SUM(F24)</f>
        <v>9939.7999999999993</v>
      </c>
      <c r="G23" s="120">
        <f>SUM(G24)</f>
        <v>9939.7999999999993</v>
      </c>
    </row>
    <row r="24" spans="1:7" ht="30">
      <c r="A24" s="121" t="s">
        <v>95</v>
      </c>
      <c r="B24" s="17" t="s">
        <v>13</v>
      </c>
      <c r="C24" s="17" t="s">
        <v>19</v>
      </c>
      <c r="D24" s="17" t="s">
        <v>103</v>
      </c>
      <c r="E24" s="17"/>
      <c r="F24" s="120">
        <f>SUM(F25)</f>
        <v>9939.7999999999993</v>
      </c>
      <c r="G24" s="120">
        <f>SUM(G25)</f>
        <v>9939.7999999999993</v>
      </c>
    </row>
    <row r="25" spans="1:7" ht="30">
      <c r="A25" s="121" t="s">
        <v>90</v>
      </c>
      <c r="B25" s="17" t="s">
        <v>13</v>
      </c>
      <c r="C25" s="17" t="s">
        <v>19</v>
      </c>
      <c r="D25" s="17" t="s">
        <v>92</v>
      </c>
      <c r="E25" s="17"/>
      <c r="F25" s="120">
        <f>SUM(F26:F28)</f>
        <v>9939.7999999999993</v>
      </c>
      <c r="G25" s="120">
        <f>SUM(G26:G28)</f>
        <v>9939.7999999999993</v>
      </c>
    </row>
    <row r="26" spans="1:7" ht="75">
      <c r="A26" s="107" t="s">
        <v>77</v>
      </c>
      <c r="B26" s="10" t="s">
        <v>13</v>
      </c>
      <c r="C26" s="10" t="s">
        <v>19</v>
      </c>
      <c r="D26" s="10" t="s">
        <v>92</v>
      </c>
      <c r="E26" s="10" t="s">
        <v>79</v>
      </c>
      <c r="F26" s="128">
        <v>7885.2</v>
      </c>
      <c r="G26" s="128">
        <v>7885.2</v>
      </c>
    </row>
    <row r="27" spans="1:7" ht="30">
      <c r="A27" s="107" t="s">
        <v>121</v>
      </c>
      <c r="B27" s="10" t="s">
        <v>13</v>
      </c>
      <c r="C27" s="10" t="s">
        <v>19</v>
      </c>
      <c r="D27" s="10" t="s">
        <v>92</v>
      </c>
      <c r="E27" s="10" t="s">
        <v>80</v>
      </c>
      <c r="F27" s="128">
        <v>1901.2</v>
      </c>
      <c r="G27" s="128">
        <v>1901.2</v>
      </c>
    </row>
    <row r="28" spans="1:7" ht="30">
      <c r="A28" s="107" t="s">
        <v>78</v>
      </c>
      <c r="B28" s="10" t="s">
        <v>13</v>
      </c>
      <c r="C28" s="10" t="s">
        <v>19</v>
      </c>
      <c r="D28" s="10" t="s">
        <v>92</v>
      </c>
      <c r="E28" s="10" t="s">
        <v>81</v>
      </c>
      <c r="F28" s="128">
        <v>153.4</v>
      </c>
      <c r="G28" s="128">
        <v>153.4</v>
      </c>
    </row>
    <row r="29" spans="1:7" ht="30">
      <c r="A29" s="114" t="s">
        <v>122</v>
      </c>
      <c r="B29" s="9" t="s">
        <v>13</v>
      </c>
      <c r="C29" s="9" t="s">
        <v>19</v>
      </c>
      <c r="D29" s="9" t="s">
        <v>126</v>
      </c>
      <c r="E29" s="10"/>
      <c r="F29" s="129">
        <f>SUM(F30)</f>
        <v>682.6</v>
      </c>
      <c r="G29" s="129">
        <f>SUM(G30)</f>
        <v>682.6</v>
      </c>
    </row>
    <row r="30" spans="1:7" ht="30">
      <c r="A30" s="114" t="s">
        <v>123</v>
      </c>
      <c r="B30" s="9" t="s">
        <v>13</v>
      </c>
      <c r="C30" s="9" t="s">
        <v>19</v>
      </c>
      <c r="D30" s="9" t="s">
        <v>125</v>
      </c>
      <c r="E30" s="10"/>
      <c r="F30" s="129">
        <f>SUM(F31)</f>
        <v>682.6</v>
      </c>
      <c r="G30" s="129">
        <f>SUM(G31)</f>
        <v>682.6</v>
      </c>
    </row>
    <row r="31" spans="1:7" ht="15">
      <c r="A31" s="114" t="s">
        <v>124</v>
      </c>
      <c r="B31" s="9" t="s">
        <v>13</v>
      </c>
      <c r="C31" s="9" t="s">
        <v>19</v>
      </c>
      <c r="D31" s="9" t="s">
        <v>127</v>
      </c>
      <c r="E31" s="10"/>
      <c r="F31" s="129">
        <f>SUM(F32:F32)</f>
        <v>682.6</v>
      </c>
      <c r="G31" s="129">
        <f>SUM(G32:G32)</f>
        <v>682.6</v>
      </c>
    </row>
    <row r="32" spans="1:7" ht="75">
      <c r="A32" s="107" t="s">
        <v>77</v>
      </c>
      <c r="B32" s="10" t="s">
        <v>13</v>
      </c>
      <c r="C32" s="10" t="s">
        <v>19</v>
      </c>
      <c r="D32" s="10" t="s">
        <v>127</v>
      </c>
      <c r="E32" s="10" t="s">
        <v>79</v>
      </c>
      <c r="F32" s="128">
        <v>682.6</v>
      </c>
      <c r="G32" s="128">
        <v>682.6</v>
      </c>
    </row>
    <row r="33" spans="1:7" ht="45">
      <c r="A33" s="119" t="s">
        <v>55</v>
      </c>
      <c r="B33" s="8" t="s">
        <v>13</v>
      </c>
      <c r="C33" s="8" t="s">
        <v>47</v>
      </c>
      <c r="D33" s="31"/>
      <c r="E33" s="31"/>
      <c r="F33" s="120">
        <f>SUM(F34,F40)</f>
        <v>3109.7000000000003</v>
      </c>
      <c r="G33" s="120">
        <f>SUM(G34,G40)</f>
        <v>3109.7000000000003</v>
      </c>
    </row>
    <row r="34" spans="1:7" ht="90">
      <c r="A34" s="121" t="s">
        <v>93</v>
      </c>
      <c r="B34" s="17" t="s">
        <v>13</v>
      </c>
      <c r="C34" s="17" t="s">
        <v>47</v>
      </c>
      <c r="D34" s="17" t="s">
        <v>101</v>
      </c>
      <c r="E34" s="32"/>
      <c r="F34" s="120">
        <f t="shared" ref="F34:G36" si="1">SUM(F35)</f>
        <v>2692.6000000000004</v>
      </c>
      <c r="G34" s="120">
        <f t="shared" si="1"/>
        <v>2692.6000000000004</v>
      </c>
    </row>
    <row r="35" spans="1:7" ht="45">
      <c r="A35" s="121" t="s">
        <v>94</v>
      </c>
      <c r="B35" s="17" t="s">
        <v>13</v>
      </c>
      <c r="C35" s="17" t="s">
        <v>47</v>
      </c>
      <c r="D35" s="17" t="s">
        <v>102</v>
      </c>
      <c r="E35" s="32"/>
      <c r="F35" s="120">
        <f t="shared" si="1"/>
        <v>2692.6000000000004</v>
      </c>
      <c r="G35" s="120">
        <f t="shared" si="1"/>
        <v>2692.6000000000004</v>
      </c>
    </row>
    <row r="36" spans="1:7" ht="30">
      <c r="A36" s="121" t="s">
        <v>95</v>
      </c>
      <c r="B36" s="17" t="s">
        <v>13</v>
      </c>
      <c r="C36" s="17" t="s">
        <v>47</v>
      </c>
      <c r="D36" s="17" t="s">
        <v>103</v>
      </c>
      <c r="E36" s="32"/>
      <c r="F36" s="120">
        <f t="shared" si="1"/>
        <v>2692.6000000000004</v>
      </c>
      <c r="G36" s="120">
        <f t="shared" si="1"/>
        <v>2692.6000000000004</v>
      </c>
    </row>
    <row r="37" spans="1:7" ht="30">
      <c r="A37" s="121" t="s">
        <v>90</v>
      </c>
      <c r="B37" s="17" t="s">
        <v>13</v>
      </c>
      <c r="C37" s="17" t="s">
        <v>47</v>
      </c>
      <c r="D37" s="17" t="s">
        <v>92</v>
      </c>
      <c r="E37" s="32"/>
      <c r="F37" s="120">
        <f>SUM(F38:F39)</f>
        <v>2692.6000000000004</v>
      </c>
      <c r="G37" s="120">
        <f>SUM(G38:G39)</f>
        <v>2692.6000000000004</v>
      </c>
    </row>
    <row r="38" spans="1:7" ht="75">
      <c r="A38" s="107" t="s">
        <v>77</v>
      </c>
      <c r="B38" s="27" t="s">
        <v>13</v>
      </c>
      <c r="C38" s="27" t="s">
        <v>47</v>
      </c>
      <c r="D38" s="13" t="s">
        <v>92</v>
      </c>
      <c r="E38" s="10" t="s">
        <v>79</v>
      </c>
      <c r="F38" s="111">
        <v>2378.8000000000002</v>
      </c>
      <c r="G38" s="111">
        <v>2378.8000000000002</v>
      </c>
    </row>
    <row r="39" spans="1:7" ht="30">
      <c r="A39" s="107" t="s">
        <v>121</v>
      </c>
      <c r="B39" s="27" t="s">
        <v>13</v>
      </c>
      <c r="C39" s="27" t="s">
        <v>47</v>
      </c>
      <c r="D39" s="13" t="s">
        <v>92</v>
      </c>
      <c r="E39" s="10" t="s">
        <v>80</v>
      </c>
      <c r="F39" s="111">
        <v>313.8</v>
      </c>
      <c r="G39" s="111">
        <v>313.8</v>
      </c>
    </row>
    <row r="40" spans="1:7" ht="15">
      <c r="A40" s="121" t="s">
        <v>280</v>
      </c>
      <c r="B40" s="9" t="s">
        <v>13</v>
      </c>
      <c r="C40" s="9" t="s">
        <v>47</v>
      </c>
      <c r="D40" s="17" t="s">
        <v>278</v>
      </c>
      <c r="E40" s="9"/>
      <c r="F40" s="120">
        <f>SUM(F41)</f>
        <v>417.09999999999997</v>
      </c>
      <c r="G40" s="120">
        <f>SUM(G41)</f>
        <v>417.09999999999997</v>
      </c>
    </row>
    <row r="41" spans="1:7" ht="30">
      <c r="A41" s="121" t="s">
        <v>90</v>
      </c>
      <c r="B41" s="10" t="s">
        <v>13</v>
      </c>
      <c r="C41" s="10" t="s">
        <v>47</v>
      </c>
      <c r="D41" s="17" t="s">
        <v>279</v>
      </c>
      <c r="E41" s="9"/>
      <c r="F41" s="120">
        <f>SUM(F42:F43)</f>
        <v>417.09999999999997</v>
      </c>
      <c r="G41" s="120">
        <f>SUM(G42:G43)</f>
        <v>417.09999999999997</v>
      </c>
    </row>
    <row r="42" spans="1:7" ht="75">
      <c r="A42" s="107" t="s">
        <v>77</v>
      </c>
      <c r="B42" s="10" t="s">
        <v>13</v>
      </c>
      <c r="C42" s="10" t="s">
        <v>47</v>
      </c>
      <c r="D42" s="13" t="s">
        <v>279</v>
      </c>
      <c r="E42" s="10" t="s">
        <v>79</v>
      </c>
      <c r="F42" s="111">
        <v>402.7</v>
      </c>
      <c r="G42" s="111">
        <v>402.7</v>
      </c>
    </row>
    <row r="43" spans="1:7" ht="30">
      <c r="A43" s="107" t="s">
        <v>121</v>
      </c>
      <c r="B43" s="10" t="s">
        <v>13</v>
      </c>
      <c r="C43" s="10" t="s">
        <v>47</v>
      </c>
      <c r="D43" s="13" t="s">
        <v>279</v>
      </c>
      <c r="E43" s="10" t="s">
        <v>80</v>
      </c>
      <c r="F43" s="111">
        <v>14.4</v>
      </c>
      <c r="G43" s="111">
        <v>14.4</v>
      </c>
    </row>
    <row r="44" spans="1:7" ht="15">
      <c r="A44" s="140" t="s">
        <v>56</v>
      </c>
      <c r="B44" s="19" t="s">
        <v>13</v>
      </c>
      <c r="C44" s="19" t="s">
        <v>36</v>
      </c>
      <c r="D44" s="19"/>
      <c r="E44" s="19"/>
      <c r="F44" s="120">
        <f t="shared" ref="F44:G47" si="2">SUM(F45)</f>
        <v>224</v>
      </c>
      <c r="G44" s="120">
        <f t="shared" si="2"/>
        <v>224</v>
      </c>
    </row>
    <row r="45" spans="1:7" ht="30">
      <c r="A45" s="147" t="s">
        <v>259</v>
      </c>
      <c r="B45" s="21" t="s">
        <v>13</v>
      </c>
      <c r="C45" s="21" t="s">
        <v>36</v>
      </c>
      <c r="D45" s="21" t="s">
        <v>260</v>
      </c>
      <c r="E45" s="21"/>
      <c r="F45" s="120">
        <f t="shared" si="2"/>
        <v>224</v>
      </c>
      <c r="G45" s="120">
        <f t="shared" si="2"/>
        <v>224</v>
      </c>
    </row>
    <row r="46" spans="1:7" ht="15">
      <c r="A46" s="147" t="s">
        <v>261</v>
      </c>
      <c r="B46" s="21" t="s">
        <v>13</v>
      </c>
      <c r="C46" s="21" t="s">
        <v>36</v>
      </c>
      <c r="D46" s="21" t="s">
        <v>98</v>
      </c>
      <c r="E46" s="21"/>
      <c r="F46" s="120">
        <f t="shared" si="2"/>
        <v>224</v>
      </c>
      <c r="G46" s="120">
        <f t="shared" si="2"/>
        <v>224</v>
      </c>
    </row>
    <row r="47" spans="1:7" ht="45">
      <c r="A47" s="139" t="s">
        <v>99</v>
      </c>
      <c r="B47" s="9" t="s">
        <v>13</v>
      </c>
      <c r="C47" s="9" t="s">
        <v>36</v>
      </c>
      <c r="D47" s="21" t="s">
        <v>100</v>
      </c>
      <c r="E47" s="31"/>
      <c r="F47" s="120">
        <f t="shared" si="2"/>
        <v>224</v>
      </c>
      <c r="G47" s="120">
        <f t="shared" si="2"/>
        <v>224</v>
      </c>
    </row>
    <row r="48" spans="1:7" ht="15">
      <c r="A48" s="107" t="s">
        <v>78</v>
      </c>
      <c r="B48" s="10" t="s">
        <v>13</v>
      </c>
      <c r="C48" s="10" t="s">
        <v>36</v>
      </c>
      <c r="D48" s="22" t="s">
        <v>100</v>
      </c>
      <c r="E48" s="10" t="s">
        <v>81</v>
      </c>
      <c r="F48" s="111">
        <v>224</v>
      </c>
      <c r="G48" s="111">
        <v>224</v>
      </c>
    </row>
    <row r="49" spans="1:7" ht="15">
      <c r="A49" s="109" t="s">
        <v>16</v>
      </c>
      <c r="B49" s="20" t="s">
        <v>13</v>
      </c>
      <c r="C49" s="20" t="s">
        <v>17</v>
      </c>
      <c r="D49" s="20"/>
      <c r="E49" s="20"/>
      <c r="F49" s="120">
        <f>SUM(F50,F57)</f>
        <v>2056.6</v>
      </c>
      <c r="G49" s="120">
        <f>SUM(G50,G57)</f>
        <v>2061.6</v>
      </c>
    </row>
    <row r="50" spans="1:7" ht="45">
      <c r="A50" s="110" t="s">
        <v>263</v>
      </c>
      <c r="B50" s="9" t="s">
        <v>13</v>
      </c>
      <c r="C50" s="9" t="s">
        <v>17</v>
      </c>
      <c r="D50" s="17" t="s">
        <v>267</v>
      </c>
      <c r="E50" s="20"/>
      <c r="F50" s="120">
        <f>SUM(F51)</f>
        <v>40</v>
      </c>
      <c r="G50" s="120">
        <f>SUM(G51)</f>
        <v>40</v>
      </c>
    </row>
    <row r="51" spans="1:7" ht="30">
      <c r="A51" s="110" t="s">
        <v>264</v>
      </c>
      <c r="B51" s="9" t="s">
        <v>13</v>
      </c>
      <c r="C51" s="9" t="s">
        <v>17</v>
      </c>
      <c r="D51" s="17" t="s">
        <v>268</v>
      </c>
      <c r="E51" s="20"/>
      <c r="F51" s="120">
        <f>SUM(F52)</f>
        <v>40</v>
      </c>
      <c r="G51" s="120">
        <f>SUM(G52)</f>
        <v>40</v>
      </c>
    </row>
    <row r="52" spans="1:7" ht="30">
      <c r="A52" s="110" t="s">
        <v>265</v>
      </c>
      <c r="B52" s="9" t="s">
        <v>13</v>
      </c>
      <c r="C52" s="9" t="s">
        <v>17</v>
      </c>
      <c r="D52" s="17" t="s">
        <v>269</v>
      </c>
      <c r="E52" s="20"/>
      <c r="F52" s="120">
        <f>SUM(F53,F55)</f>
        <v>40</v>
      </c>
      <c r="G52" s="120">
        <f>SUM(G53,G55)</f>
        <v>40</v>
      </c>
    </row>
    <row r="53" spans="1:7" ht="15">
      <c r="A53" s="110" t="s">
        <v>286</v>
      </c>
      <c r="B53" s="9" t="s">
        <v>13</v>
      </c>
      <c r="C53" s="9" t="s">
        <v>17</v>
      </c>
      <c r="D53" s="17" t="s">
        <v>285</v>
      </c>
      <c r="E53" s="20"/>
      <c r="F53" s="120">
        <f>SUM(F54)</f>
        <v>30</v>
      </c>
      <c r="G53" s="120">
        <f>SUM(G54)</f>
        <v>30</v>
      </c>
    </row>
    <row r="54" spans="1:7" ht="30">
      <c r="A54" s="107" t="s">
        <v>87</v>
      </c>
      <c r="B54" s="10" t="s">
        <v>13</v>
      </c>
      <c r="C54" s="10" t="s">
        <v>17</v>
      </c>
      <c r="D54" s="13" t="s">
        <v>285</v>
      </c>
      <c r="E54" s="13" t="s">
        <v>84</v>
      </c>
      <c r="F54" s="111">
        <v>30</v>
      </c>
      <c r="G54" s="111">
        <v>30</v>
      </c>
    </row>
    <row r="55" spans="1:7" ht="30">
      <c r="A55" s="110" t="s">
        <v>266</v>
      </c>
      <c r="B55" s="9" t="s">
        <v>13</v>
      </c>
      <c r="C55" s="9" t="s">
        <v>17</v>
      </c>
      <c r="D55" s="17" t="s">
        <v>270</v>
      </c>
      <c r="E55" s="20"/>
      <c r="F55" s="120">
        <f>SUM(F56)</f>
        <v>10</v>
      </c>
      <c r="G55" s="120">
        <f>SUM(G56)</f>
        <v>10</v>
      </c>
    </row>
    <row r="56" spans="1:7" ht="30">
      <c r="A56" s="107" t="s">
        <v>87</v>
      </c>
      <c r="B56" s="10" t="s">
        <v>13</v>
      </c>
      <c r="C56" s="10" t="s">
        <v>17</v>
      </c>
      <c r="D56" s="13" t="s">
        <v>270</v>
      </c>
      <c r="E56" s="13" t="s">
        <v>84</v>
      </c>
      <c r="F56" s="111">
        <v>10</v>
      </c>
      <c r="G56" s="111">
        <v>10</v>
      </c>
    </row>
    <row r="57" spans="1:7" ht="90">
      <c r="A57" s="121" t="s">
        <v>93</v>
      </c>
      <c r="B57" s="17" t="s">
        <v>13</v>
      </c>
      <c r="C57" s="17" t="s">
        <v>17</v>
      </c>
      <c r="D57" s="17" t="s">
        <v>101</v>
      </c>
      <c r="E57" s="32"/>
      <c r="F57" s="120">
        <f>SUM(F58,F77)</f>
        <v>2016.6</v>
      </c>
      <c r="G57" s="120">
        <f>SUM(G58,G77)</f>
        <v>2021.6</v>
      </c>
    </row>
    <row r="58" spans="1:7" ht="45">
      <c r="A58" s="121" t="s">
        <v>94</v>
      </c>
      <c r="B58" s="17" t="s">
        <v>13</v>
      </c>
      <c r="C58" s="17" t="s">
        <v>17</v>
      </c>
      <c r="D58" s="17" t="s">
        <v>102</v>
      </c>
      <c r="E58" s="32"/>
      <c r="F58" s="120">
        <f>SUM(F59,F64)</f>
        <v>1251.5999999999999</v>
      </c>
      <c r="G58" s="120">
        <f>SUM(G59,G64)</f>
        <v>1256.5999999999999</v>
      </c>
    </row>
    <row r="59" spans="1:7" ht="30">
      <c r="A59" s="121" t="s">
        <v>95</v>
      </c>
      <c r="B59" s="17" t="s">
        <v>13</v>
      </c>
      <c r="C59" s="17" t="s">
        <v>17</v>
      </c>
      <c r="D59" s="17" t="s">
        <v>103</v>
      </c>
      <c r="E59" s="32"/>
      <c r="F59" s="120">
        <f>SUM(F60)</f>
        <v>936.6</v>
      </c>
      <c r="G59" s="120">
        <f>SUM(G60)</f>
        <v>936.6</v>
      </c>
    </row>
    <row r="60" spans="1:7" ht="30">
      <c r="A60" s="121" t="s">
        <v>90</v>
      </c>
      <c r="B60" s="17" t="s">
        <v>13</v>
      </c>
      <c r="C60" s="17" t="s">
        <v>17</v>
      </c>
      <c r="D60" s="17" t="s">
        <v>92</v>
      </c>
      <c r="E60" s="32"/>
      <c r="F60" s="120">
        <f>SUM(F61:F63)</f>
        <v>936.6</v>
      </c>
      <c r="G60" s="120">
        <f>SUM(G61:G63)</f>
        <v>936.6</v>
      </c>
    </row>
    <row r="61" spans="1:7" ht="75">
      <c r="A61" s="107" t="s">
        <v>77</v>
      </c>
      <c r="B61" s="27" t="s">
        <v>13</v>
      </c>
      <c r="C61" s="27" t="s">
        <v>17</v>
      </c>
      <c r="D61" s="13" t="s">
        <v>92</v>
      </c>
      <c r="E61" s="10" t="s">
        <v>79</v>
      </c>
      <c r="F61" s="111">
        <v>839.9</v>
      </c>
      <c r="G61" s="111">
        <v>839.9</v>
      </c>
    </row>
    <row r="62" spans="1:7" ht="30">
      <c r="A62" s="107" t="s">
        <v>121</v>
      </c>
      <c r="B62" s="27" t="s">
        <v>13</v>
      </c>
      <c r="C62" s="27" t="s">
        <v>17</v>
      </c>
      <c r="D62" s="13" t="s">
        <v>92</v>
      </c>
      <c r="E62" s="10" t="s">
        <v>80</v>
      </c>
      <c r="F62" s="111">
        <v>96.2</v>
      </c>
      <c r="G62" s="111">
        <v>96.2</v>
      </c>
    </row>
    <row r="63" spans="1:7" ht="30">
      <c r="A63" s="107" t="s">
        <v>78</v>
      </c>
      <c r="B63" s="27" t="s">
        <v>13</v>
      </c>
      <c r="C63" s="27" t="s">
        <v>17</v>
      </c>
      <c r="D63" s="13" t="s">
        <v>92</v>
      </c>
      <c r="E63" s="10" t="s">
        <v>81</v>
      </c>
      <c r="F63" s="111">
        <v>0.5</v>
      </c>
      <c r="G63" s="111">
        <v>0.5</v>
      </c>
    </row>
    <row r="64" spans="1:7" ht="30">
      <c r="A64" s="131" t="s">
        <v>96</v>
      </c>
      <c r="B64" s="9" t="s">
        <v>13</v>
      </c>
      <c r="C64" s="9" t="s">
        <v>17</v>
      </c>
      <c r="D64" s="17" t="s">
        <v>104</v>
      </c>
      <c r="E64" s="17"/>
      <c r="F64" s="129">
        <f>SUM(F65,F67,F69,F72,F75)</f>
        <v>315</v>
      </c>
      <c r="G64" s="129">
        <f>SUM(G65,G67,G69,G72,G75)</f>
        <v>320</v>
      </c>
    </row>
    <row r="65" spans="1:7" ht="120">
      <c r="A65" s="114" t="s">
        <v>105</v>
      </c>
      <c r="B65" s="10" t="s">
        <v>13</v>
      </c>
      <c r="C65" s="10" t="s">
        <v>17</v>
      </c>
      <c r="D65" s="93" t="s">
        <v>106</v>
      </c>
      <c r="E65" s="13"/>
      <c r="F65" s="129">
        <f>SUM(F66)</f>
        <v>1</v>
      </c>
      <c r="G65" s="129">
        <f>SUM(G66)</f>
        <v>1</v>
      </c>
    </row>
    <row r="66" spans="1:7" ht="30">
      <c r="A66" s="107" t="s">
        <v>121</v>
      </c>
      <c r="B66" s="10" t="s">
        <v>13</v>
      </c>
      <c r="C66" s="10" t="s">
        <v>17</v>
      </c>
      <c r="D66" s="94" t="s">
        <v>106</v>
      </c>
      <c r="E66" s="10" t="s">
        <v>80</v>
      </c>
      <c r="F66" s="128">
        <v>1</v>
      </c>
      <c r="G66" s="128">
        <v>1</v>
      </c>
    </row>
    <row r="67" spans="1:7" ht="45">
      <c r="A67" s="132" t="s">
        <v>107</v>
      </c>
      <c r="B67" s="9" t="s">
        <v>13</v>
      </c>
      <c r="C67" s="9" t="s">
        <v>17</v>
      </c>
      <c r="D67" s="77" t="s">
        <v>108</v>
      </c>
      <c r="E67" s="17"/>
      <c r="F67" s="129">
        <f>SUM(F68)</f>
        <v>1</v>
      </c>
      <c r="G67" s="129">
        <f>SUM(G68)</f>
        <v>1</v>
      </c>
    </row>
    <row r="68" spans="1:7" ht="75">
      <c r="A68" s="107" t="s">
        <v>77</v>
      </c>
      <c r="B68" s="10" t="s">
        <v>13</v>
      </c>
      <c r="C68" s="10" t="s">
        <v>17</v>
      </c>
      <c r="D68" s="78" t="s">
        <v>108</v>
      </c>
      <c r="E68" s="10" t="s">
        <v>79</v>
      </c>
      <c r="F68" s="128">
        <v>1</v>
      </c>
      <c r="G68" s="128">
        <v>1</v>
      </c>
    </row>
    <row r="69" spans="1:7" ht="45">
      <c r="A69" s="133" t="s">
        <v>109</v>
      </c>
      <c r="B69" s="9" t="s">
        <v>13</v>
      </c>
      <c r="C69" s="9" t="s">
        <v>17</v>
      </c>
      <c r="D69" s="77" t="s">
        <v>110</v>
      </c>
      <c r="E69" s="9"/>
      <c r="F69" s="120">
        <f>SUM(F70:F71)</f>
        <v>264</v>
      </c>
      <c r="G69" s="120">
        <f>SUM(G70:G71)</f>
        <v>269</v>
      </c>
    </row>
    <row r="70" spans="1:7" ht="75">
      <c r="A70" s="107" t="s">
        <v>77</v>
      </c>
      <c r="B70" s="10" t="s">
        <v>13</v>
      </c>
      <c r="C70" s="10" t="s">
        <v>17</v>
      </c>
      <c r="D70" s="78" t="s">
        <v>110</v>
      </c>
      <c r="E70" s="10" t="s">
        <v>79</v>
      </c>
      <c r="F70" s="111">
        <v>228</v>
      </c>
      <c r="G70" s="111">
        <v>228</v>
      </c>
    </row>
    <row r="71" spans="1:7" ht="30">
      <c r="A71" s="107" t="s">
        <v>121</v>
      </c>
      <c r="B71" s="10" t="s">
        <v>13</v>
      </c>
      <c r="C71" s="10" t="s">
        <v>17</v>
      </c>
      <c r="D71" s="78" t="s">
        <v>110</v>
      </c>
      <c r="E71" s="10" t="s">
        <v>80</v>
      </c>
      <c r="F71" s="128">
        <v>36</v>
      </c>
      <c r="G71" s="128">
        <v>41</v>
      </c>
    </row>
    <row r="72" spans="1:7" ht="60">
      <c r="A72" s="114" t="s">
        <v>111</v>
      </c>
      <c r="B72" s="9" t="s">
        <v>13</v>
      </c>
      <c r="C72" s="9" t="s">
        <v>17</v>
      </c>
      <c r="D72" s="77" t="s">
        <v>112</v>
      </c>
      <c r="E72" s="13"/>
      <c r="F72" s="129">
        <f>SUM(F73:F74)</f>
        <v>41</v>
      </c>
      <c r="G72" s="129">
        <f>SUM(G73:G74)</f>
        <v>41</v>
      </c>
    </row>
    <row r="73" spans="1:7" ht="75">
      <c r="A73" s="107" t="s">
        <v>77</v>
      </c>
      <c r="B73" s="10" t="s">
        <v>13</v>
      </c>
      <c r="C73" s="10" t="s">
        <v>17</v>
      </c>
      <c r="D73" s="78" t="s">
        <v>112</v>
      </c>
      <c r="E73" s="13" t="s">
        <v>79</v>
      </c>
      <c r="F73" s="111">
        <v>17</v>
      </c>
      <c r="G73" s="111">
        <v>17</v>
      </c>
    </row>
    <row r="74" spans="1:7" ht="30">
      <c r="A74" s="107" t="s">
        <v>121</v>
      </c>
      <c r="B74" s="10" t="s">
        <v>13</v>
      </c>
      <c r="C74" s="10" t="s">
        <v>17</v>
      </c>
      <c r="D74" s="78" t="s">
        <v>112</v>
      </c>
      <c r="E74" s="10" t="s">
        <v>80</v>
      </c>
      <c r="F74" s="111">
        <v>24</v>
      </c>
      <c r="G74" s="111">
        <v>24</v>
      </c>
    </row>
    <row r="75" spans="1:7" ht="60">
      <c r="A75" s="114" t="s">
        <v>113</v>
      </c>
      <c r="B75" s="9" t="s">
        <v>13</v>
      </c>
      <c r="C75" s="9" t="s">
        <v>17</v>
      </c>
      <c r="D75" s="77" t="s">
        <v>114</v>
      </c>
      <c r="E75" s="10"/>
      <c r="F75" s="120">
        <f>SUM(F76)</f>
        <v>8</v>
      </c>
      <c r="G75" s="120">
        <f>SUM(G76)</f>
        <v>8</v>
      </c>
    </row>
    <row r="76" spans="1:7" ht="30">
      <c r="A76" s="107" t="s">
        <v>121</v>
      </c>
      <c r="B76" s="10" t="s">
        <v>13</v>
      </c>
      <c r="C76" s="10" t="s">
        <v>17</v>
      </c>
      <c r="D76" s="78" t="s">
        <v>114</v>
      </c>
      <c r="E76" s="10" t="s">
        <v>80</v>
      </c>
      <c r="F76" s="128">
        <v>8</v>
      </c>
      <c r="G76" s="128">
        <v>8</v>
      </c>
    </row>
    <row r="77" spans="1:7" ht="45">
      <c r="A77" s="114" t="s">
        <v>115</v>
      </c>
      <c r="B77" s="9" t="s">
        <v>13</v>
      </c>
      <c r="C77" s="9" t="s">
        <v>17</v>
      </c>
      <c r="D77" s="9" t="s">
        <v>120</v>
      </c>
      <c r="E77" s="10"/>
      <c r="F77" s="129">
        <f t="shared" ref="F77:G79" si="3">SUM(F78)</f>
        <v>765</v>
      </c>
      <c r="G77" s="129">
        <f t="shared" si="3"/>
        <v>765</v>
      </c>
    </row>
    <row r="78" spans="1:7" ht="30">
      <c r="A78" s="131" t="s">
        <v>116</v>
      </c>
      <c r="B78" s="9" t="s">
        <v>13</v>
      </c>
      <c r="C78" s="9" t="s">
        <v>17</v>
      </c>
      <c r="D78" s="9" t="s">
        <v>118</v>
      </c>
      <c r="E78" s="17"/>
      <c r="F78" s="129">
        <f t="shared" si="3"/>
        <v>765</v>
      </c>
      <c r="G78" s="129">
        <f t="shared" si="3"/>
        <v>765</v>
      </c>
    </row>
    <row r="79" spans="1:7" ht="75">
      <c r="A79" s="114" t="s">
        <v>117</v>
      </c>
      <c r="B79" s="9" t="s">
        <v>13</v>
      </c>
      <c r="C79" s="9" t="s">
        <v>17</v>
      </c>
      <c r="D79" s="9" t="s">
        <v>119</v>
      </c>
      <c r="E79" s="10"/>
      <c r="F79" s="129">
        <f t="shared" si="3"/>
        <v>765</v>
      </c>
      <c r="G79" s="129">
        <f t="shared" si="3"/>
        <v>765</v>
      </c>
    </row>
    <row r="80" spans="1:7" ht="30.75" thickBot="1">
      <c r="A80" s="107" t="s">
        <v>121</v>
      </c>
      <c r="B80" s="10" t="s">
        <v>13</v>
      </c>
      <c r="C80" s="10" t="s">
        <v>17</v>
      </c>
      <c r="D80" s="10" t="s">
        <v>119</v>
      </c>
      <c r="E80" s="13" t="s">
        <v>80</v>
      </c>
      <c r="F80" s="128">
        <v>765</v>
      </c>
      <c r="G80" s="128">
        <v>765</v>
      </c>
    </row>
    <row r="81" spans="1:7" ht="17.25" thickTop="1" thickBot="1">
      <c r="A81" s="115" t="s">
        <v>57</v>
      </c>
      <c r="B81" s="6" t="s">
        <v>27</v>
      </c>
      <c r="C81" s="6"/>
      <c r="D81" s="6"/>
      <c r="E81" s="6"/>
      <c r="F81" s="126">
        <f t="shared" ref="F81:G86" si="4">SUM(F82)</f>
        <v>447.1</v>
      </c>
      <c r="G81" s="126">
        <f t="shared" si="4"/>
        <v>447.1</v>
      </c>
    </row>
    <row r="82" spans="1:7" ht="15.75" thickTop="1">
      <c r="A82" s="161" t="s">
        <v>72</v>
      </c>
      <c r="B82" s="47" t="s">
        <v>27</v>
      </c>
      <c r="C82" s="47" t="s">
        <v>15</v>
      </c>
      <c r="D82" s="47"/>
      <c r="E82" s="47"/>
      <c r="F82" s="127">
        <f t="shared" si="4"/>
        <v>447.1</v>
      </c>
      <c r="G82" s="127">
        <f t="shared" si="4"/>
        <v>447.1</v>
      </c>
    </row>
    <row r="83" spans="1:7" ht="90">
      <c r="A83" s="121" t="s">
        <v>93</v>
      </c>
      <c r="B83" s="9" t="s">
        <v>27</v>
      </c>
      <c r="C83" s="9" t="s">
        <v>15</v>
      </c>
      <c r="D83" s="72" t="s">
        <v>101</v>
      </c>
      <c r="E83" s="9"/>
      <c r="F83" s="120">
        <f t="shared" si="4"/>
        <v>447.1</v>
      </c>
      <c r="G83" s="120">
        <f t="shared" si="4"/>
        <v>447.1</v>
      </c>
    </row>
    <row r="84" spans="1:7" ht="45">
      <c r="A84" s="121" t="s">
        <v>94</v>
      </c>
      <c r="B84" s="9" t="s">
        <v>27</v>
      </c>
      <c r="C84" s="9" t="s">
        <v>15</v>
      </c>
      <c r="D84" s="72" t="s">
        <v>102</v>
      </c>
      <c r="E84" s="73"/>
      <c r="F84" s="138">
        <f t="shared" si="4"/>
        <v>447.1</v>
      </c>
      <c r="G84" s="138">
        <f t="shared" si="4"/>
        <v>447.1</v>
      </c>
    </row>
    <row r="85" spans="1:7" ht="30">
      <c r="A85" s="131" t="s">
        <v>96</v>
      </c>
      <c r="B85" s="9" t="s">
        <v>27</v>
      </c>
      <c r="C85" s="9" t="s">
        <v>15</v>
      </c>
      <c r="D85" s="72" t="s">
        <v>104</v>
      </c>
      <c r="E85" s="73"/>
      <c r="F85" s="138">
        <f t="shared" si="4"/>
        <v>447.1</v>
      </c>
      <c r="G85" s="138">
        <f t="shared" si="4"/>
        <v>447.1</v>
      </c>
    </row>
    <row r="86" spans="1:7" ht="45">
      <c r="A86" s="81" t="s">
        <v>97</v>
      </c>
      <c r="B86" s="9" t="s">
        <v>27</v>
      </c>
      <c r="C86" s="9" t="s">
        <v>15</v>
      </c>
      <c r="D86" s="77" t="s">
        <v>128</v>
      </c>
      <c r="E86" s="73"/>
      <c r="F86" s="138">
        <f t="shared" si="4"/>
        <v>447.1</v>
      </c>
      <c r="G86" s="138">
        <f t="shared" si="4"/>
        <v>447.1</v>
      </c>
    </row>
    <row r="87" spans="1:7" ht="15.75" thickBot="1">
      <c r="A87" s="107" t="s">
        <v>28</v>
      </c>
      <c r="B87" s="11" t="s">
        <v>27</v>
      </c>
      <c r="C87" s="11" t="s">
        <v>15</v>
      </c>
      <c r="D87" s="162" t="s">
        <v>128</v>
      </c>
      <c r="E87" s="12" t="s">
        <v>85</v>
      </c>
      <c r="F87" s="145">
        <v>447.1</v>
      </c>
      <c r="G87" s="145">
        <v>447.1</v>
      </c>
    </row>
    <row r="88" spans="1:7" ht="33" thickTop="1" thickBot="1">
      <c r="A88" s="163" t="s">
        <v>75</v>
      </c>
      <c r="B88" s="58" t="s">
        <v>15</v>
      </c>
      <c r="C88" s="61"/>
      <c r="D88" s="61"/>
      <c r="E88" s="61"/>
      <c r="F88" s="164">
        <f t="shared" ref="F88:G93" si="5">SUM(F89)</f>
        <v>1734.4</v>
      </c>
      <c r="G88" s="164">
        <f t="shared" si="5"/>
        <v>2064.4</v>
      </c>
    </row>
    <row r="89" spans="1:7" ht="30.75" thickTop="1">
      <c r="A89" s="119" t="s">
        <v>76</v>
      </c>
      <c r="B89" s="8" t="s">
        <v>15</v>
      </c>
      <c r="C89" s="8" t="s">
        <v>59</v>
      </c>
      <c r="D89" s="13"/>
      <c r="E89" s="13"/>
      <c r="F89" s="123">
        <f t="shared" si="5"/>
        <v>1734.4</v>
      </c>
      <c r="G89" s="123">
        <f t="shared" si="5"/>
        <v>2064.4</v>
      </c>
    </row>
    <row r="90" spans="1:7" ht="90">
      <c r="A90" s="121" t="s">
        <v>93</v>
      </c>
      <c r="B90" s="9" t="s">
        <v>15</v>
      </c>
      <c r="C90" s="9" t="s">
        <v>59</v>
      </c>
      <c r="D90" s="72" t="s">
        <v>101</v>
      </c>
      <c r="E90" s="17"/>
      <c r="F90" s="123">
        <f t="shared" si="5"/>
        <v>1734.4</v>
      </c>
      <c r="G90" s="123">
        <f t="shared" si="5"/>
        <v>2064.4</v>
      </c>
    </row>
    <row r="91" spans="1:7" ht="30">
      <c r="A91" s="114" t="s">
        <v>122</v>
      </c>
      <c r="B91" s="9" t="s">
        <v>15</v>
      </c>
      <c r="C91" s="9" t="s">
        <v>59</v>
      </c>
      <c r="D91" s="74" t="s">
        <v>126</v>
      </c>
      <c r="E91" s="17"/>
      <c r="F91" s="123">
        <f t="shared" si="5"/>
        <v>1734.4</v>
      </c>
      <c r="G91" s="123">
        <f t="shared" si="5"/>
        <v>2064.4</v>
      </c>
    </row>
    <row r="92" spans="1:7" ht="30">
      <c r="A92" s="114" t="s">
        <v>123</v>
      </c>
      <c r="B92" s="9" t="s">
        <v>15</v>
      </c>
      <c r="C92" s="9" t="s">
        <v>59</v>
      </c>
      <c r="D92" s="74" t="s">
        <v>125</v>
      </c>
      <c r="E92" s="17"/>
      <c r="F92" s="123">
        <f t="shared" si="5"/>
        <v>1734.4</v>
      </c>
      <c r="G92" s="123">
        <f t="shared" si="5"/>
        <v>2064.4</v>
      </c>
    </row>
    <row r="93" spans="1:7" ht="60">
      <c r="A93" s="114" t="s">
        <v>242</v>
      </c>
      <c r="B93" s="9" t="s">
        <v>15</v>
      </c>
      <c r="C93" s="9" t="s">
        <v>59</v>
      </c>
      <c r="D93" s="74" t="s">
        <v>138</v>
      </c>
      <c r="E93" s="17"/>
      <c r="F93" s="123">
        <f t="shared" si="5"/>
        <v>1734.4</v>
      </c>
      <c r="G93" s="123">
        <f t="shared" si="5"/>
        <v>2064.4</v>
      </c>
    </row>
    <row r="94" spans="1:7" ht="75.75" thickBot="1">
      <c r="A94" s="107" t="s">
        <v>77</v>
      </c>
      <c r="B94" s="10" t="s">
        <v>15</v>
      </c>
      <c r="C94" s="10" t="s">
        <v>59</v>
      </c>
      <c r="D94" s="12" t="s">
        <v>138</v>
      </c>
      <c r="E94" s="13" t="s">
        <v>79</v>
      </c>
      <c r="F94" s="125">
        <v>1734.4</v>
      </c>
      <c r="G94" s="125">
        <v>2064.4</v>
      </c>
    </row>
    <row r="95" spans="1:7" ht="17.25" thickTop="1" thickBot="1">
      <c r="A95" s="115" t="s">
        <v>18</v>
      </c>
      <c r="B95" s="6" t="s">
        <v>19</v>
      </c>
      <c r="C95" s="6"/>
      <c r="D95" s="6"/>
      <c r="E95" s="6"/>
      <c r="F95" s="126">
        <f>SUM(F96,F102,F116,F126)</f>
        <v>12217.7</v>
      </c>
      <c r="G95" s="126">
        <f>SUM(G96,G102,G116,G126)</f>
        <v>19250.7</v>
      </c>
    </row>
    <row r="96" spans="1:7" ht="15.75" thickTop="1">
      <c r="A96" s="165" t="s">
        <v>20</v>
      </c>
      <c r="B96" s="15" t="s">
        <v>19</v>
      </c>
      <c r="C96" s="15" t="s">
        <v>13</v>
      </c>
      <c r="D96" s="14"/>
      <c r="E96" s="14"/>
      <c r="F96" s="141">
        <f t="shared" ref="F96:G100" si="6">SUM(F97)</f>
        <v>13</v>
      </c>
      <c r="G96" s="141">
        <f t="shared" si="6"/>
        <v>16</v>
      </c>
    </row>
    <row r="97" spans="1:7" ht="45">
      <c r="A97" s="132" t="s">
        <v>130</v>
      </c>
      <c r="B97" s="66" t="s">
        <v>19</v>
      </c>
      <c r="C97" s="66" t="s">
        <v>13</v>
      </c>
      <c r="D97" s="66" t="s">
        <v>133</v>
      </c>
      <c r="E97" s="66"/>
      <c r="F97" s="120">
        <f t="shared" si="6"/>
        <v>13</v>
      </c>
      <c r="G97" s="120">
        <f t="shared" si="6"/>
        <v>16</v>
      </c>
    </row>
    <row r="98" spans="1:7" ht="30">
      <c r="A98" s="114" t="s">
        <v>129</v>
      </c>
      <c r="B98" s="66" t="s">
        <v>19</v>
      </c>
      <c r="C98" s="66" t="s">
        <v>13</v>
      </c>
      <c r="D98" s="66" t="s">
        <v>134</v>
      </c>
      <c r="E98" s="18"/>
      <c r="F98" s="120">
        <f t="shared" si="6"/>
        <v>13</v>
      </c>
      <c r="G98" s="120">
        <f t="shared" si="6"/>
        <v>16</v>
      </c>
    </row>
    <row r="99" spans="1:7" ht="15">
      <c r="A99" s="107" t="s">
        <v>131</v>
      </c>
      <c r="B99" s="66" t="s">
        <v>19</v>
      </c>
      <c r="C99" s="66" t="s">
        <v>13</v>
      </c>
      <c r="D99" s="66" t="s">
        <v>135</v>
      </c>
      <c r="E99" s="18"/>
      <c r="F99" s="120">
        <f t="shared" si="6"/>
        <v>13</v>
      </c>
      <c r="G99" s="120">
        <f t="shared" si="6"/>
        <v>16</v>
      </c>
    </row>
    <row r="100" spans="1:7" ht="30">
      <c r="A100" s="114" t="s">
        <v>132</v>
      </c>
      <c r="B100" s="66" t="s">
        <v>19</v>
      </c>
      <c r="C100" s="66" t="s">
        <v>13</v>
      </c>
      <c r="D100" s="66" t="s">
        <v>136</v>
      </c>
      <c r="E100" s="18"/>
      <c r="F100" s="120">
        <f t="shared" si="6"/>
        <v>13</v>
      </c>
      <c r="G100" s="120">
        <f t="shared" si="6"/>
        <v>16</v>
      </c>
    </row>
    <row r="101" spans="1:7" ht="30">
      <c r="A101" s="107" t="s">
        <v>87</v>
      </c>
      <c r="B101" s="18" t="s">
        <v>19</v>
      </c>
      <c r="C101" s="18" t="s">
        <v>13</v>
      </c>
      <c r="D101" s="18" t="s">
        <v>136</v>
      </c>
      <c r="E101" s="18" t="s">
        <v>84</v>
      </c>
      <c r="F101" s="111">
        <v>13</v>
      </c>
      <c r="G101" s="111">
        <v>16</v>
      </c>
    </row>
    <row r="102" spans="1:7" ht="15">
      <c r="A102" s="109" t="s">
        <v>21</v>
      </c>
      <c r="B102" s="20" t="s">
        <v>19</v>
      </c>
      <c r="C102" s="20" t="s">
        <v>22</v>
      </c>
      <c r="D102" s="20"/>
      <c r="E102" s="20"/>
      <c r="F102" s="120">
        <f t="shared" ref="F102:G104" si="7">SUM(F103)</f>
        <v>2122.6999999999998</v>
      </c>
      <c r="G102" s="120">
        <f t="shared" si="7"/>
        <v>2485.6999999999998</v>
      </c>
    </row>
    <row r="103" spans="1:7" ht="60">
      <c r="A103" s="135" t="s">
        <v>139</v>
      </c>
      <c r="B103" s="9" t="s">
        <v>19</v>
      </c>
      <c r="C103" s="9" t="s">
        <v>22</v>
      </c>
      <c r="D103" s="17" t="s">
        <v>144</v>
      </c>
      <c r="E103" s="17"/>
      <c r="F103" s="120">
        <f t="shared" si="7"/>
        <v>2122.6999999999998</v>
      </c>
      <c r="G103" s="120">
        <f t="shared" si="7"/>
        <v>2485.6999999999998</v>
      </c>
    </row>
    <row r="104" spans="1:7" ht="45">
      <c r="A104" s="114" t="s">
        <v>140</v>
      </c>
      <c r="B104" s="13" t="s">
        <v>19</v>
      </c>
      <c r="C104" s="13" t="s">
        <v>22</v>
      </c>
      <c r="D104" s="17" t="s">
        <v>156</v>
      </c>
      <c r="E104" s="13"/>
      <c r="F104" s="120">
        <f t="shared" si="7"/>
        <v>2122.6999999999998</v>
      </c>
      <c r="G104" s="120">
        <f t="shared" si="7"/>
        <v>2485.6999999999998</v>
      </c>
    </row>
    <row r="105" spans="1:7" ht="45">
      <c r="A105" s="131" t="s">
        <v>141</v>
      </c>
      <c r="B105" s="9" t="s">
        <v>19</v>
      </c>
      <c r="C105" s="9" t="s">
        <v>22</v>
      </c>
      <c r="D105" s="17" t="s">
        <v>147</v>
      </c>
      <c r="E105" s="17"/>
      <c r="F105" s="120">
        <f>SUM(F106,F110,F114,F108,F112)</f>
        <v>2122.6999999999998</v>
      </c>
      <c r="G105" s="120">
        <f>SUM(G106,G110,G114,G108,G112)</f>
        <v>2485.6999999999998</v>
      </c>
    </row>
    <row r="106" spans="1:7" ht="60">
      <c r="A106" s="114" t="s">
        <v>142</v>
      </c>
      <c r="B106" s="66" t="s">
        <v>19</v>
      </c>
      <c r="C106" s="66" t="s">
        <v>22</v>
      </c>
      <c r="D106" s="66" t="s">
        <v>148</v>
      </c>
      <c r="E106" s="13"/>
      <c r="F106" s="120">
        <f>SUM(F107)</f>
        <v>282</v>
      </c>
      <c r="G106" s="120">
        <f>SUM(G107)</f>
        <v>337</v>
      </c>
    </row>
    <row r="107" spans="1:7" ht="30">
      <c r="A107" s="107" t="s">
        <v>121</v>
      </c>
      <c r="B107" s="9" t="s">
        <v>19</v>
      </c>
      <c r="C107" s="9" t="s">
        <v>22</v>
      </c>
      <c r="D107" s="18" t="s">
        <v>148</v>
      </c>
      <c r="E107" s="13" t="s">
        <v>80</v>
      </c>
      <c r="F107" s="111">
        <v>282</v>
      </c>
      <c r="G107" s="111">
        <v>337</v>
      </c>
    </row>
    <row r="108" spans="1:7" ht="75">
      <c r="A108" s="114" t="s">
        <v>143</v>
      </c>
      <c r="B108" s="9" t="s">
        <v>19</v>
      </c>
      <c r="C108" s="9" t="s">
        <v>22</v>
      </c>
      <c r="D108" s="66" t="s">
        <v>149</v>
      </c>
      <c r="E108" s="17"/>
      <c r="F108" s="120">
        <f>SUM(F109)</f>
        <v>75</v>
      </c>
      <c r="G108" s="120">
        <f>SUM(G109)</f>
        <v>75</v>
      </c>
    </row>
    <row r="109" spans="1:7" ht="30">
      <c r="A109" s="107" t="s">
        <v>121</v>
      </c>
      <c r="B109" s="9" t="s">
        <v>19</v>
      </c>
      <c r="C109" s="9" t="s">
        <v>22</v>
      </c>
      <c r="D109" s="18" t="s">
        <v>149</v>
      </c>
      <c r="E109" s="13" t="s">
        <v>80</v>
      </c>
      <c r="F109" s="111">
        <v>75</v>
      </c>
      <c r="G109" s="111">
        <v>75</v>
      </c>
    </row>
    <row r="110" spans="1:7" ht="45">
      <c r="A110" s="114" t="s">
        <v>150</v>
      </c>
      <c r="B110" s="9" t="s">
        <v>19</v>
      </c>
      <c r="C110" s="9" t="s">
        <v>22</v>
      </c>
      <c r="D110" s="66" t="s">
        <v>151</v>
      </c>
      <c r="E110" s="17"/>
      <c r="F110" s="120">
        <f>SUM(F111)</f>
        <v>1550</v>
      </c>
      <c r="G110" s="120">
        <f>SUM(G111)</f>
        <v>1855</v>
      </c>
    </row>
    <row r="111" spans="1:7" ht="30">
      <c r="A111" s="107" t="s">
        <v>78</v>
      </c>
      <c r="B111" s="10" t="s">
        <v>19</v>
      </c>
      <c r="C111" s="10" t="s">
        <v>22</v>
      </c>
      <c r="D111" s="18" t="s">
        <v>151</v>
      </c>
      <c r="E111" s="13" t="s">
        <v>81</v>
      </c>
      <c r="F111" s="111">
        <v>1550</v>
      </c>
      <c r="G111" s="111">
        <v>1855</v>
      </c>
    </row>
    <row r="112" spans="1:7" ht="60">
      <c r="A112" s="114" t="s">
        <v>273</v>
      </c>
      <c r="B112" s="9" t="s">
        <v>19</v>
      </c>
      <c r="C112" s="9" t="s">
        <v>22</v>
      </c>
      <c r="D112" s="66" t="s">
        <v>272</v>
      </c>
      <c r="E112" s="13"/>
      <c r="F112" s="120">
        <f>SUM(F113)</f>
        <v>15.7</v>
      </c>
      <c r="G112" s="120">
        <f>SUM(G113)</f>
        <v>18.7</v>
      </c>
    </row>
    <row r="113" spans="1:7" ht="30">
      <c r="A113" s="107" t="s">
        <v>78</v>
      </c>
      <c r="B113" s="10" t="s">
        <v>19</v>
      </c>
      <c r="C113" s="10" t="s">
        <v>22</v>
      </c>
      <c r="D113" s="18" t="s">
        <v>272</v>
      </c>
      <c r="E113" s="13" t="s">
        <v>81</v>
      </c>
      <c r="F113" s="111">
        <v>15.7</v>
      </c>
      <c r="G113" s="111">
        <v>18.7</v>
      </c>
    </row>
    <row r="114" spans="1:7" ht="60">
      <c r="A114" s="114" t="s">
        <v>152</v>
      </c>
      <c r="B114" s="9" t="s">
        <v>19</v>
      </c>
      <c r="C114" s="9" t="s">
        <v>22</v>
      </c>
      <c r="D114" s="66" t="s">
        <v>153</v>
      </c>
      <c r="E114" s="13"/>
      <c r="F114" s="120">
        <f>SUM(F115)</f>
        <v>200</v>
      </c>
      <c r="G114" s="120">
        <f>SUM(G115)</f>
        <v>200</v>
      </c>
    </row>
    <row r="115" spans="1:7" ht="30">
      <c r="A115" s="107" t="s">
        <v>78</v>
      </c>
      <c r="B115" s="10" t="s">
        <v>19</v>
      </c>
      <c r="C115" s="10" t="s">
        <v>22</v>
      </c>
      <c r="D115" s="18" t="s">
        <v>153</v>
      </c>
      <c r="E115" s="13" t="s">
        <v>81</v>
      </c>
      <c r="F115" s="111">
        <v>200</v>
      </c>
      <c r="G115" s="111">
        <v>200</v>
      </c>
    </row>
    <row r="116" spans="1:7" ht="15">
      <c r="A116" s="166" t="s">
        <v>42</v>
      </c>
      <c r="B116" s="8" t="s">
        <v>19</v>
      </c>
      <c r="C116" s="8" t="s">
        <v>31</v>
      </c>
      <c r="D116" s="20"/>
      <c r="E116" s="20"/>
      <c r="F116" s="120">
        <f t="shared" ref="F116:G118" si="8">SUM(F117)</f>
        <v>10074</v>
      </c>
      <c r="G116" s="120">
        <f t="shared" si="8"/>
        <v>16740</v>
      </c>
    </row>
    <row r="117" spans="1:7" ht="60">
      <c r="A117" s="135" t="s">
        <v>139</v>
      </c>
      <c r="B117" s="9" t="s">
        <v>19</v>
      </c>
      <c r="C117" s="9" t="s">
        <v>31</v>
      </c>
      <c r="D117" s="17" t="s">
        <v>144</v>
      </c>
      <c r="E117" s="20"/>
      <c r="F117" s="120">
        <f t="shared" si="8"/>
        <v>10074</v>
      </c>
      <c r="G117" s="120">
        <f t="shared" si="8"/>
        <v>16740</v>
      </c>
    </row>
    <row r="118" spans="1:7" ht="60">
      <c r="A118" s="114" t="s">
        <v>154</v>
      </c>
      <c r="B118" s="9" t="s">
        <v>19</v>
      </c>
      <c r="C118" s="9" t="s">
        <v>31</v>
      </c>
      <c r="D118" s="17" t="s">
        <v>145</v>
      </c>
      <c r="E118" s="13"/>
      <c r="F118" s="120">
        <f t="shared" si="8"/>
        <v>10074</v>
      </c>
      <c r="G118" s="120">
        <f t="shared" si="8"/>
        <v>16740</v>
      </c>
    </row>
    <row r="119" spans="1:7" ht="45">
      <c r="A119" s="114" t="s">
        <v>155</v>
      </c>
      <c r="B119" s="9" t="s">
        <v>19</v>
      </c>
      <c r="C119" s="9" t="s">
        <v>31</v>
      </c>
      <c r="D119" s="17" t="s">
        <v>146</v>
      </c>
      <c r="E119" s="13"/>
      <c r="F119" s="120">
        <f>SUM(F120,F122,F124)</f>
        <v>10074</v>
      </c>
      <c r="G119" s="120">
        <f>SUM(G120,G122,G124)</f>
        <v>16740</v>
      </c>
    </row>
    <row r="120" spans="1:7" ht="45">
      <c r="A120" s="114" t="s">
        <v>157</v>
      </c>
      <c r="B120" s="9" t="s">
        <v>19</v>
      </c>
      <c r="C120" s="9" t="s">
        <v>31</v>
      </c>
      <c r="D120" s="17" t="s">
        <v>158</v>
      </c>
      <c r="E120" s="13"/>
      <c r="F120" s="120">
        <f>SUM(F121)</f>
        <v>4259.8999999999996</v>
      </c>
      <c r="G120" s="120">
        <f>SUM(G121)</f>
        <v>4741</v>
      </c>
    </row>
    <row r="121" spans="1:7" ht="30">
      <c r="A121" s="107" t="s">
        <v>121</v>
      </c>
      <c r="B121" s="10" t="s">
        <v>19</v>
      </c>
      <c r="C121" s="10" t="s">
        <v>31</v>
      </c>
      <c r="D121" s="13" t="s">
        <v>158</v>
      </c>
      <c r="E121" s="13" t="s">
        <v>80</v>
      </c>
      <c r="F121" s="111">
        <v>4259.8999999999996</v>
      </c>
      <c r="G121" s="111">
        <v>4741</v>
      </c>
    </row>
    <row r="122" spans="1:7" ht="60">
      <c r="A122" s="114" t="s">
        <v>159</v>
      </c>
      <c r="B122" s="9" t="s">
        <v>19</v>
      </c>
      <c r="C122" s="9" t="s">
        <v>31</v>
      </c>
      <c r="D122" s="17" t="s">
        <v>160</v>
      </c>
      <c r="E122" s="13"/>
      <c r="F122" s="120">
        <f>SUM(F123)</f>
        <v>5756</v>
      </c>
      <c r="G122" s="120">
        <f>SUM(G123)</f>
        <v>11879</v>
      </c>
    </row>
    <row r="123" spans="1:7" ht="30">
      <c r="A123" s="107" t="s">
        <v>121</v>
      </c>
      <c r="B123" s="10" t="s">
        <v>19</v>
      </c>
      <c r="C123" s="10" t="s">
        <v>31</v>
      </c>
      <c r="D123" s="13" t="s">
        <v>160</v>
      </c>
      <c r="E123" s="13" t="s">
        <v>80</v>
      </c>
      <c r="F123" s="111">
        <v>5756</v>
      </c>
      <c r="G123" s="111">
        <v>11879</v>
      </c>
    </row>
    <row r="124" spans="1:7" ht="75">
      <c r="A124" s="114" t="s">
        <v>275</v>
      </c>
      <c r="B124" s="9" t="s">
        <v>19</v>
      </c>
      <c r="C124" s="9" t="s">
        <v>31</v>
      </c>
      <c r="D124" s="17" t="s">
        <v>274</v>
      </c>
      <c r="E124" s="13"/>
      <c r="F124" s="120">
        <f>SUM(F125)</f>
        <v>58.1</v>
      </c>
      <c r="G124" s="120">
        <f>SUM(G125)</f>
        <v>120</v>
      </c>
    </row>
    <row r="125" spans="1:7" ht="30">
      <c r="A125" s="107" t="s">
        <v>121</v>
      </c>
      <c r="B125" s="10" t="s">
        <v>19</v>
      </c>
      <c r="C125" s="10" t="s">
        <v>31</v>
      </c>
      <c r="D125" s="13" t="s">
        <v>274</v>
      </c>
      <c r="E125" s="13" t="s">
        <v>80</v>
      </c>
      <c r="F125" s="111">
        <v>58.1</v>
      </c>
      <c r="G125" s="111">
        <v>120</v>
      </c>
    </row>
    <row r="126" spans="1:7" ht="15">
      <c r="A126" s="109" t="s">
        <v>63</v>
      </c>
      <c r="B126" s="20" t="s">
        <v>19</v>
      </c>
      <c r="C126" s="20" t="s">
        <v>51</v>
      </c>
      <c r="D126" s="20"/>
      <c r="E126" s="20"/>
      <c r="F126" s="120">
        <f t="shared" ref="F126:G130" si="9">SUM(F127)</f>
        <v>8</v>
      </c>
      <c r="G126" s="120">
        <f t="shared" si="9"/>
        <v>9</v>
      </c>
    </row>
    <row r="127" spans="1:7" ht="45">
      <c r="A127" s="132" t="s">
        <v>130</v>
      </c>
      <c r="B127" s="66" t="s">
        <v>19</v>
      </c>
      <c r="C127" s="66" t="s">
        <v>51</v>
      </c>
      <c r="D127" s="66" t="s">
        <v>133</v>
      </c>
      <c r="E127" s="17"/>
      <c r="F127" s="120">
        <f t="shared" si="9"/>
        <v>8</v>
      </c>
      <c r="G127" s="120">
        <f t="shared" si="9"/>
        <v>9</v>
      </c>
    </row>
    <row r="128" spans="1:7" ht="30">
      <c r="A128" s="114" t="s">
        <v>129</v>
      </c>
      <c r="B128" s="66" t="s">
        <v>19</v>
      </c>
      <c r="C128" s="66" t="s">
        <v>51</v>
      </c>
      <c r="D128" s="66" t="s">
        <v>134</v>
      </c>
      <c r="E128" s="17"/>
      <c r="F128" s="120">
        <f t="shared" si="9"/>
        <v>8</v>
      </c>
      <c r="G128" s="120">
        <f t="shared" si="9"/>
        <v>9</v>
      </c>
    </row>
    <row r="129" spans="1:7" ht="15">
      <c r="A129" s="107" t="s">
        <v>131</v>
      </c>
      <c r="B129" s="66" t="s">
        <v>19</v>
      </c>
      <c r="C129" s="66" t="s">
        <v>51</v>
      </c>
      <c r="D129" s="66" t="s">
        <v>135</v>
      </c>
      <c r="E129" s="17"/>
      <c r="F129" s="120">
        <f t="shared" si="9"/>
        <v>8</v>
      </c>
      <c r="G129" s="120">
        <f t="shared" si="9"/>
        <v>9</v>
      </c>
    </row>
    <row r="130" spans="1:7" ht="45">
      <c r="A130" s="114" t="s">
        <v>243</v>
      </c>
      <c r="B130" s="66" t="s">
        <v>19</v>
      </c>
      <c r="C130" s="66" t="s">
        <v>51</v>
      </c>
      <c r="D130" s="66" t="s">
        <v>137</v>
      </c>
      <c r="E130" s="17"/>
      <c r="F130" s="120">
        <f t="shared" si="9"/>
        <v>8</v>
      </c>
      <c r="G130" s="120">
        <f t="shared" si="9"/>
        <v>9</v>
      </c>
    </row>
    <row r="131" spans="1:7" ht="30.75" thickBot="1">
      <c r="A131" s="107" t="s">
        <v>87</v>
      </c>
      <c r="B131" s="13" t="s">
        <v>19</v>
      </c>
      <c r="C131" s="13" t="s">
        <v>51</v>
      </c>
      <c r="D131" s="18" t="s">
        <v>137</v>
      </c>
      <c r="E131" s="10" t="s">
        <v>84</v>
      </c>
      <c r="F131" s="111">
        <v>8</v>
      </c>
      <c r="G131" s="111">
        <v>9</v>
      </c>
    </row>
    <row r="132" spans="1:7" s="46" customFormat="1" ht="17.25" thickTop="1" thickBot="1">
      <c r="A132" s="115" t="s">
        <v>43</v>
      </c>
      <c r="B132" s="6" t="s">
        <v>44</v>
      </c>
      <c r="C132" s="6"/>
      <c r="D132" s="6"/>
      <c r="E132" s="6"/>
      <c r="F132" s="126">
        <f>SUM(F133,F139,F145)</f>
        <v>1209</v>
      </c>
      <c r="G132" s="126">
        <f>SUM(G133,G139,G145)</f>
        <v>1259</v>
      </c>
    </row>
    <row r="133" spans="1:7" ht="15.75" thickTop="1">
      <c r="A133" s="159" t="s">
        <v>45</v>
      </c>
      <c r="B133" s="16" t="s">
        <v>44</v>
      </c>
      <c r="C133" s="16" t="s">
        <v>13</v>
      </c>
      <c r="D133" s="16"/>
      <c r="E133" s="16"/>
      <c r="F133" s="160">
        <f t="shared" ref="F133:G137" si="10">SUM(F134)</f>
        <v>347</v>
      </c>
      <c r="G133" s="160">
        <f t="shared" si="10"/>
        <v>347</v>
      </c>
    </row>
    <row r="134" spans="1:7" ht="60">
      <c r="A134" s="135" t="s">
        <v>161</v>
      </c>
      <c r="B134" s="9" t="s">
        <v>44</v>
      </c>
      <c r="C134" s="9" t="s">
        <v>13</v>
      </c>
      <c r="D134" s="17" t="s">
        <v>165</v>
      </c>
      <c r="E134" s="17"/>
      <c r="F134" s="120">
        <f t="shared" si="10"/>
        <v>347</v>
      </c>
      <c r="G134" s="120">
        <f t="shared" si="10"/>
        <v>347</v>
      </c>
    </row>
    <row r="135" spans="1:7" ht="45">
      <c r="A135" s="135" t="s">
        <v>162</v>
      </c>
      <c r="B135" s="9" t="s">
        <v>44</v>
      </c>
      <c r="C135" s="9" t="s">
        <v>13</v>
      </c>
      <c r="D135" s="17" t="s">
        <v>166</v>
      </c>
      <c r="E135" s="17"/>
      <c r="F135" s="120">
        <f t="shared" si="10"/>
        <v>347</v>
      </c>
      <c r="G135" s="120">
        <f t="shared" si="10"/>
        <v>347</v>
      </c>
    </row>
    <row r="136" spans="1:7" ht="30">
      <c r="A136" s="135" t="s">
        <v>163</v>
      </c>
      <c r="B136" s="9" t="s">
        <v>44</v>
      </c>
      <c r="C136" s="9" t="s">
        <v>13</v>
      </c>
      <c r="D136" s="17" t="s">
        <v>168</v>
      </c>
      <c r="E136" s="17"/>
      <c r="F136" s="120">
        <f t="shared" si="10"/>
        <v>347</v>
      </c>
      <c r="G136" s="120">
        <f t="shared" si="10"/>
        <v>347</v>
      </c>
    </row>
    <row r="137" spans="1:7" ht="45">
      <c r="A137" s="135" t="s">
        <v>164</v>
      </c>
      <c r="B137" s="9" t="s">
        <v>44</v>
      </c>
      <c r="C137" s="9" t="s">
        <v>13</v>
      </c>
      <c r="D137" s="17" t="s">
        <v>169</v>
      </c>
      <c r="E137" s="17"/>
      <c r="F137" s="120">
        <f t="shared" si="10"/>
        <v>347</v>
      </c>
      <c r="G137" s="120">
        <f t="shared" si="10"/>
        <v>347</v>
      </c>
    </row>
    <row r="138" spans="1:7" ht="30">
      <c r="A138" s="107" t="s">
        <v>121</v>
      </c>
      <c r="B138" s="13" t="s">
        <v>44</v>
      </c>
      <c r="C138" s="13" t="s">
        <v>13</v>
      </c>
      <c r="D138" s="13" t="s">
        <v>169</v>
      </c>
      <c r="E138" s="13" t="s">
        <v>80</v>
      </c>
      <c r="F138" s="111">
        <v>347</v>
      </c>
      <c r="G138" s="111">
        <v>347</v>
      </c>
    </row>
    <row r="139" spans="1:7" ht="15">
      <c r="A139" s="140" t="s">
        <v>52</v>
      </c>
      <c r="B139" s="20" t="s">
        <v>44</v>
      </c>
      <c r="C139" s="20" t="s">
        <v>27</v>
      </c>
      <c r="D139" s="20"/>
      <c r="E139" s="20"/>
      <c r="F139" s="120">
        <f t="shared" ref="F139:G143" si="11">SUM(F140)</f>
        <v>662</v>
      </c>
      <c r="G139" s="120">
        <f t="shared" si="11"/>
        <v>662</v>
      </c>
    </row>
    <row r="140" spans="1:7" ht="60">
      <c r="A140" s="135" t="s">
        <v>161</v>
      </c>
      <c r="B140" s="17" t="s">
        <v>44</v>
      </c>
      <c r="C140" s="17" t="s">
        <v>27</v>
      </c>
      <c r="D140" s="17" t="s">
        <v>165</v>
      </c>
      <c r="E140" s="13"/>
      <c r="F140" s="120">
        <f t="shared" si="11"/>
        <v>662</v>
      </c>
      <c r="G140" s="120">
        <f t="shared" si="11"/>
        <v>662</v>
      </c>
    </row>
    <row r="141" spans="1:7" ht="45">
      <c r="A141" s="135" t="s">
        <v>162</v>
      </c>
      <c r="B141" s="13" t="s">
        <v>44</v>
      </c>
      <c r="C141" s="13" t="s">
        <v>27</v>
      </c>
      <c r="D141" s="17" t="s">
        <v>166</v>
      </c>
      <c r="E141" s="13"/>
      <c r="F141" s="120">
        <f t="shared" si="11"/>
        <v>662</v>
      </c>
      <c r="G141" s="120">
        <f t="shared" si="11"/>
        <v>662</v>
      </c>
    </row>
    <row r="142" spans="1:7" ht="30">
      <c r="A142" s="135" t="s">
        <v>163</v>
      </c>
      <c r="B142" s="9" t="s">
        <v>44</v>
      </c>
      <c r="C142" s="9" t="s">
        <v>27</v>
      </c>
      <c r="D142" s="17" t="s">
        <v>168</v>
      </c>
      <c r="E142" s="13"/>
      <c r="F142" s="120">
        <f t="shared" si="11"/>
        <v>662</v>
      </c>
      <c r="G142" s="120">
        <f t="shared" si="11"/>
        <v>662</v>
      </c>
    </row>
    <row r="143" spans="1:7" ht="60">
      <c r="A143" s="114" t="s">
        <v>167</v>
      </c>
      <c r="B143" s="13" t="s">
        <v>44</v>
      </c>
      <c r="C143" s="13" t="s">
        <v>27</v>
      </c>
      <c r="D143" s="17" t="s">
        <v>170</v>
      </c>
      <c r="E143" s="13"/>
      <c r="F143" s="120">
        <f t="shared" si="11"/>
        <v>662</v>
      </c>
      <c r="G143" s="120">
        <f t="shared" si="11"/>
        <v>662</v>
      </c>
    </row>
    <row r="144" spans="1:7" ht="30">
      <c r="A144" s="107" t="s">
        <v>28</v>
      </c>
      <c r="B144" s="10" t="s">
        <v>44</v>
      </c>
      <c r="C144" s="10" t="s">
        <v>27</v>
      </c>
      <c r="D144" s="13" t="s">
        <v>170</v>
      </c>
      <c r="E144" s="13" t="s">
        <v>85</v>
      </c>
      <c r="F144" s="111">
        <v>662</v>
      </c>
      <c r="G144" s="111">
        <v>662</v>
      </c>
    </row>
    <row r="145" spans="1:7" ht="15">
      <c r="A145" s="109" t="s">
        <v>46</v>
      </c>
      <c r="B145" s="20" t="s">
        <v>44</v>
      </c>
      <c r="C145" s="20" t="s">
        <v>15</v>
      </c>
      <c r="D145" s="20"/>
      <c r="E145" s="20"/>
      <c r="F145" s="120">
        <f t="shared" ref="F145:G149" si="12">SUM(F146)</f>
        <v>200</v>
      </c>
      <c r="G145" s="120">
        <f t="shared" si="12"/>
        <v>250</v>
      </c>
    </row>
    <row r="146" spans="1:7" ht="45">
      <c r="A146" s="142" t="s">
        <v>171</v>
      </c>
      <c r="B146" s="17" t="s">
        <v>44</v>
      </c>
      <c r="C146" s="17" t="s">
        <v>15</v>
      </c>
      <c r="D146" s="17" t="s">
        <v>175</v>
      </c>
      <c r="E146" s="13"/>
      <c r="F146" s="141">
        <f t="shared" si="12"/>
        <v>200</v>
      </c>
      <c r="G146" s="141">
        <f t="shared" si="12"/>
        <v>250</v>
      </c>
    </row>
    <row r="147" spans="1:7" ht="30">
      <c r="A147" s="114" t="s">
        <v>172</v>
      </c>
      <c r="B147" s="17" t="s">
        <v>44</v>
      </c>
      <c r="C147" s="17" t="s">
        <v>15</v>
      </c>
      <c r="D147" s="17" t="s">
        <v>176</v>
      </c>
      <c r="E147" s="13"/>
      <c r="F147" s="141">
        <f t="shared" si="12"/>
        <v>200</v>
      </c>
      <c r="G147" s="141">
        <f t="shared" si="12"/>
        <v>250</v>
      </c>
    </row>
    <row r="148" spans="1:7" ht="30">
      <c r="A148" s="110" t="s">
        <v>173</v>
      </c>
      <c r="B148" s="9" t="s">
        <v>44</v>
      </c>
      <c r="C148" s="9" t="s">
        <v>15</v>
      </c>
      <c r="D148" s="17" t="s">
        <v>177</v>
      </c>
      <c r="E148" s="20"/>
      <c r="F148" s="120">
        <f t="shared" si="12"/>
        <v>200</v>
      </c>
      <c r="G148" s="120">
        <f t="shared" si="12"/>
        <v>250</v>
      </c>
    </row>
    <row r="149" spans="1:7" ht="90">
      <c r="A149" s="114" t="s">
        <v>174</v>
      </c>
      <c r="B149" s="9" t="s">
        <v>44</v>
      </c>
      <c r="C149" s="9" t="s">
        <v>15</v>
      </c>
      <c r="D149" s="17" t="s">
        <v>178</v>
      </c>
      <c r="E149" s="13"/>
      <c r="F149" s="120">
        <f t="shared" si="12"/>
        <v>200</v>
      </c>
      <c r="G149" s="120">
        <f t="shared" si="12"/>
        <v>250</v>
      </c>
    </row>
    <row r="150" spans="1:7" ht="30.75" thickBot="1">
      <c r="A150" s="107" t="s">
        <v>28</v>
      </c>
      <c r="B150" s="13" t="s">
        <v>44</v>
      </c>
      <c r="C150" s="13" t="s">
        <v>15</v>
      </c>
      <c r="D150" s="13" t="s">
        <v>178</v>
      </c>
      <c r="E150" s="13" t="s">
        <v>85</v>
      </c>
      <c r="F150" s="145">
        <v>200</v>
      </c>
      <c r="G150" s="145">
        <v>250</v>
      </c>
    </row>
    <row r="151" spans="1:7" s="46" customFormat="1" ht="17.25" thickTop="1" thickBot="1">
      <c r="A151" s="115" t="s">
        <v>23</v>
      </c>
      <c r="B151" s="6" t="s">
        <v>24</v>
      </c>
      <c r="C151" s="6"/>
      <c r="D151" s="6"/>
      <c r="E151" s="6"/>
      <c r="F151" s="126">
        <f>SUM(F152,F169,F189,F202,F208)</f>
        <v>63711.199999999997</v>
      </c>
      <c r="G151" s="126">
        <f>SUM(G152,G169,G189,G202,G208)</f>
        <v>63868.2</v>
      </c>
    </row>
    <row r="152" spans="1:7" s="46" customFormat="1" ht="15.75" thickTop="1">
      <c r="A152" s="159" t="s">
        <v>25</v>
      </c>
      <c r="B152" s="16" t="s">
        <v>24</v>
      </c>
      <c r="C152" s="16" t="s">
        <v>13</v>
      </c>
      <c r="D152" s="16"/>
      <c r="E152" s="16"/>
      <c r="F152" s="160">
        <f>SUM(F153,F164)</f>
        <v>20294.599999999999</v>
      </c>
      <c r="G152" s="160">
        <f>SUM(G153,G164)</f>
        <v>20394.599999999999</v>
      </c>
    </row>
    <row r="153" spans="1:7" ht="45">
      <c r="A153" s="131" t="s">
        <v>130</v>
      </c>
      <c r="B153" s="17" t="s">
        <v>24</v>
      </c>
      <c r="C153" s="17" t="s">
        <v>13</v>
      </c>
      <c r="D153" s="17" t="s">
        <v>133</v>
      </c>
      <c r="E153" s="17"/>
      <c r="F153" s="120">
        <f>SUM(F154)</f>
        <v>20244.599999999999</v>
      </c>
      <c r="G153" s="120">
        <f>SUM(G154)</f>
        <v>20244.599999999999</v>
      </c>
    </row>
    <row r="154" spans="1:7" ht="30">
      <c r="A154" s="114" t="s">
        <v>179</v>
      </c>
      <c r="B154" s="10" t="s">
        <v>24</v>
      </c>
      <c r="C154" s="10" t="s">
        <v>13</v>
      </c>
      <c r="D154" s="17" t="s">
        <v>182</v>
      </c>
      <c r="E154" s="13"/>
      <c r="F154" s="129">
        <f>SUM(F155)</f>
        <v>20244.599999999999</v>
      </c>
      <c r="G154" s="129">
        <f>SUM(G155)</f>
        <v>20244.599999999999</v>
      </c>
    </row>
    <row r="155" spans="1:7" ht="15">
      <c r="A155" s="131" t="s">
        <v>180</v>
      </c>
      <c r="B155" s="9" t="s">
        <v>24</v>
      </c>
      <c r="C155" s="9" t="s">
        <v>13</v>
      </c>
      <c r="D155" s="17" t="s">
        <v>183</v>
      </c>
      <c r="E155" s="17"/>
      <c r="F155" s="129">
        <f>SUM(F156,F158,F160,F162)</f>
        <v>20244.599999999999</v>
      </c>
      <c r="G155" s="129">
        <f>SUM(G156,G158,G160,G162)</f>
        <v>20244.599999999999</v>
      </c>
    </row>
    <row r="156" spans="1:7" ht="30">
      <c r="A156" s="114" t="s">
        <v>181</v>
      </c>
      <c r="B156" s="9" t="s">
        <v>24</v>
      </c>
      <c r="C156" s="9" t="s">
        <v>13</v>
      </c>
      <c r="D156" s="17" t="s">
        <v>184</v>
      </c>
      <c r="E156" s="13"/>
      <c r="F156" s="129">
        <f>SUM(F157)</f>
        <v>8457.6</v>
      </c>
      <c r="G156" s="129">
        <f>SUM(G157)</f>
        <v>8457.6</v>
      </c>
    </row>
    <row r="157" spans="1:7" ht="30">
      <c r="A157" s="107" t="s">
        <v>87</v>
      </c>
      <c r="B157" s="10" t="s">
        <v>24</v>
      </c>
      <c r="C157" s="10" t="s">
        <v>13</v>
      </c>
      <c r="D157" s="13" t="s">
        <v>184</v>
      </c>
      <c r="E157" s="13" t="s">
        <v>84</v>
      </c>
      <c r="F157" s="128">
        <v>8457.6</v>
      </c>
      <c r="G157" s="128">
        <v>8457.6</v>
      </c>
    </row>
    <row r="158" spans="1:7" ht="105">
      <c r="A158" s="131" t="s">
        <v>185</v>
      </c>
      <c r="B158" s="9" t="s">
        <v>24</v>
      </c>
      <c r="C158" s="9" t="s">
        <v>13</v>
      </c>
      <c r="D158" s="17" t="s">
        <v>186</v>
      </c>
      <c r="E158" s="17"/>
      <c r="F158" s="129">
        <f>SUM(F159)</f>
        <v>56</v>
      </c>
      <c r="G158" s="129">
        <f>SUM(G159)</f>
        <v>56</v>
      </c>
    </row>
    <row r="159" spans="1:7" ht="30">
      <c r="A159" s="107" t="s">
        <v>87</v>
      </c>
      <c r="B159" s="10" t="s">
        <v>24</v>
      </c>
      <c r="C159" s="10" t="s">
        <v>13</v>
      </c>
      <c r="D159" s="13" t="s">
        <v>186</v>
      </c>
      <c r="E159" s="13" t="s">
        <v>84</v>
      </c>
      <c r="F159" s="128">
        <v>56</v>
      </c>
      <c r="G159" s="128">
        <v>56</v>
      </c>
    </row>
    <row r="160" spans="1:7" ht="105">
      <c r="A160" s="131" t="s">
        <v>288</v>
      </c>
      <c r="B160" s="9" t="s">
        <v>24</v>
      </c>
      <c r="C160" s="9" t="s">
        <v>13</v>
      </c>
      <c r="D160" s="17" t="s">
        <v>187</v>
      </c>
      <c r="E160" s="13"/>
      <c r="F160" s="129">
        <f>SUM(F161)</f>
        <v>11656</v>
      </c>
      <c r="G160" s="129">
        <f>SUM(G161)</f>
        <v>11656</v>
      </c>
    </row>
    <row r="161" spans="1:7" ht="30">
      <c r="A161" s="107" t="s">
        <v>87</v>
      </c>
      <c r="B161" s="10" t="s">
        <v>24</v>
      </c>
      <c r="C161" s="10" t="s">
        <v>13</v>
      </c>
      <c r="D161" s="13" t="s">
        <v>187</v>
      </c>
      <c r="E161" s="13" t="s">
        <v>84</v>
      </c>
      <c r="F161" s="128">
        <v>11656</v>
      </c>
      <c r="G161" s="128">
        <v>11656</v>
      </c>
    </row>
    <row r="162" spans="1:7" ht="30">
      <c r="A162" s="114" t="s">
        <v>188</v>
      </c>
      <c r="B162" s="9" t="s">
        <v>24</v>
      </c>
      <c r="C162" s="9" t="s">
        <v>13</v>
      </c>
      <c r="D162" s="17" t="s">
        <v>189</v>
      </c>
      <c r="E162" s="13"/>
      <c r="F162" s="129">
        <f>SUM(F163)</f>
        <v>75</v>
      </c>
      <c r="G162" s="129">
        <f>SUM(G163)</f>
        <v>75</v>
      </c>
    </row>
    <row r="163" spans="1:7" ht="30">
      <c r="A163" s="107" t="s">
        <v>87</v>
      </c>
      <c r="B163" s="10" t="s">
        <v>24</v>
      </c>
      <c r="C163" s="10" t="s">
        <v>13</v>
      </c>
      <c r="D163" s="13" t="s">
        <v>189</v>
      </c>
      <c r="E163" s="13" t="s">
        <v>84</v>
      </c>
      <c r="F163" s="128">
        <v>75</v>
      </c>
      <c r="G163" s="128">
        <v>75</v>
      </c>
    </row>
    <row r="164" spans="1:7" ht="60">
      <c r="A164" s="131" t="s">
        <v>203</v>
      </c>
      <c r="B164" s="9" t="s">
        <v>24</v>
      </c>
      <c r="C164" s="9" t="s">
        <v>13</v>
      </c>
      <c r="D164" s="17" t="s">
        <v>207</v>
      </c>
      <c r="E164" s="17"/>
      <c r="F164" s="129">
        <f t="shared" ref="F164:G167" si="13">SUM(F165)</f>
        <v>50</v>
      </c>
      <c r="G164" s="129">
        <f t="shared" si="13"/>
        <v>150</v>
      </c>
    </row>
    <row r="165" spans="1:7" ht="45">
      <c r="A165" s="131" t="s">
        <v>204</v>
      </c>
      <c r="B165" s="9" t="s">
        <v>24</v>
      </c>
      <c r="C165" s="9" t="s">
        <v>13</v>
      </c>
      <c r="D165" s="17" t="s">
        <v>208</v>
      </c>
      <c r="E165" s="17"/>
      <c r="F165" s="129">
        <f t="shared" si="13"/>
        <v>50</v>
      </c>
      <c r="G165" s="129">
        <f t="shared" si="13"/>
        <v>150</v>
      </c>
    </row>
    <row r="166" spans="1:7" ht="30">
      <c r="A166" s="131" t="s">
        <v>224</v>
      </c>
      <c r="B166" s="9" t="s">
        <v>24</v>
      </c>
      <c r="C166" s="9" t="s">
        <v>13</v>
      </c>
      <c r="D166" s="17" t="s">
        <v>226</v>
      </c>
      <c r="E166" s="17"/>
      <c r="F166" s="129">
        <f t="shared" si="13"/>
        <v>50</v>
      </c>
      <c r="G166" s="129">
        <f t="shared" si="13"/>
        <v>150</v>
      </c>
    </row>
    <row r="167" spans="1:7" ht="60">
      <c r="A167" s="131" t="s">
        <v>293</v>
      </c>
      <c r="B167" s="9" t="s">
        <v>24</v>
      </c>
      <c r="C167" s="9" t="s">
        <v>13</v>
      </c>
      <c r="D167" s="17" t="s">
        <v>283</v>
      </c>
      <c r="E167" s="17"/>
      <c r="F167" s="129">
        <f t="shared" si="13"/>
        <v>50</v>
      </c>
      <c r="G167" s="129">
        <f t="shared" si="13"/>
        <v>150</v>
      </c>
    </row>
    <row r="168" spans="1:7" ht="30">
      <c r="A168" s="107" t="s">
        <v>87</v>
      </c>
      <c r="B168" s="10" t="s">
        <v>24</v>
      </c>
      <c r="C168" s="10" t="s">
        <v>13</v>
      </c>
      <c r="D168" s="13" t="s">
        <v>283</v>
      </c>
      <c r="E168" s="13" t="s">
        <v>84</v>
      </c>
      <c r="F168" s="128">
        <v>50</v>
      </c>
      <c r="G168" s="128">
        <v>150</v>
      </c>
    </row>
    <row r="169" spans="1:7" ht="15">
      <c r="A169" s="109" t="s">
        <v>26</v>
      </c>
      <c r="B169" s="19" t="s">
        <v>24</v>
      </c>
      <c r="C169" s="19" t="s">
        <v>27</v>
      </c>
      <c r="D169" s="19"/>
      <c r="E169" s="19"/>
      <c r="F169" s="129">
        <f>SUM(F170,F181)</f>
        <v>35036.400000000001</v>
      </c>
      <c r="G169" s="129">
        <f>SUM(G170,G181)</f>
        <v>35136.400000000001</v>
      </c>
    </row>
    <row r="170" spans="1:7" ht="45">
      <c r="A170" s="131" t="s">
        <v>130</v>
      </c>
      <c r="B170" s="9" t="s">
        <v>24</v>
      </c>
      <c r="C170" s="9" t="s">
        <v>27</v>
      </c>
      <c r="D170" s="17" t="s">
        <v>133</v>
      </c>
      <c r="E170" s="17"/>
      <c r="F170" s="129">
        <f>SUM(F171)</f>
        <v>34550.400000000001</v>
      </c>
      <c r="G170" s="129">
        <f>SUM(G171)</f>
        <v>34550.400000000001</v>
      </c>
    </row>
    <row r="171" spans="1:7" ht="30">
      <c r="A171" s="114" t="s">
        <v>179</v>
      </c>
      <c r="B171" s="9" t="s">
        <v>24</v>
      </c>
      <c r="C171" s="9" t="s">
        <v>27</v>
      </c>
      <c r="D171" s="17" t="s">
        <v>182</v>
      </c>
      <c r="E171" s="17"/>
      <c r="F171" s="129">
        <f>SUM(F172)</f>
        <v>34550.400000000001</v>
      </c>
      <c r="G171" s="129">
        <f>SUM(G172)</f>
        <v>34550.400000000001</v>
      </c>
    </row>
    <row r="172" spans="1:7" ht="15">
      <c r="A172" s="131" t="s">
        <v>190</v>
      </c>
      <c r="B172" s="9" t="s">
        <v>24</v>
      </c>
      <c r="C172" s="9" t="s">
        <v>27</v>
      </c>
      <c r="D172" s="17" t="s">
        <v>191</v>
      </c>
      <c r="E172" s="17"/>
      <c r="F172" s="129">
        <f>SUM(F173,F175,F177,F179)</f>
        <v>34550.400000000001</v>
      </c>
      <c r="G172" s="129">
        <f>SUM(G173,G175,G177,G179)</f>
        <v>34550.400000000001</v>
      </c>
    </row>
    <row r="173" spans="1:7" ht="30">
      <c r="A173" s="131" t="s">
        <v>181</v>
      </c>
      <c r="B173" s="9" t="s">
        <v>24</v>
      </c>
      <c r="C173" s="9" t="s">
        <v>27</v>
      </c>
      <c r="D173" s="17" t="s">
        <v>192</v>
      </c>
      <c r="E173" s="17"/>
      <c r="F173" s="129">
        <f>SUM(F174)</f>
        <v>8584.4</v>
      </c>
      <c r="G173" s="129">
        <f>SUM(G174)</f>
        <v>8584.4</v>
      </c>
    </row>
    <row r="174" spans="1:7" ht="30">
      <c r="A174" s="107" t="s">
        <v>87</v>
      </c>
      <c r="B174" s="10" t="s">
        <v>24</v>
      </c>
      <c r="C174" s="10" t="s">
        <v>27</v>
      </c>
      <c r="D174" s="13" t="s">
        <v>192</v>
      </c>
      <c r="E174" s="13" t="s">
        <v>84</v>
      </c>
      <c r="F174" s="128">
        <v>8584.4</v>
      </c>
      <c r="G174" s="128">
        <v>8584.4</v>
      </c>
    </row>
    <row r="175" spans="1:7" ht="30">
      <c r="A175" s="131" t="s">
        <v>195</v>
      </c>
      <c r="B175" s="9" t="s">
        <v>24</v>
      </c>
      <c r="C175" s="9" t="s">
        <v>27</v>
      </c>
      <c r="D175" s="9" t="s">
        <v>196</v>
      </c>
      <c r="E175" s="9"/>
      <c r="F175" s="129">
        <f>SUM(F176)</f>
        <v>1555</v>
      </c>
      <c r="G175" s="129">
        <f>SUM(G176)</f>
        <v>1555</v>
      </c>
    </row>
    <row r="176" spans="1:7" ht="30">
      <c r="A176" s="107" t="s">
        <v>87</v>
      </c>
      <c r="B176" s="10" t="s">
        <v>24</v>
      </c>
      <c r="C176" s="10" t="s">
        <v>27</v>
      </c>
      <c r="D176" s="10" t="s">
        <v>196</v>
      </c>
      <c r="E176" s="13" t="s">
        <v>84</v>
      </c>
      <c r="F176" s="128">
        <v>1555</v>
      </c>
      <c r="G176" s="128">
        <v>1555</v>
      </c>
    </row>
    <row r="177" spans="1:7" ht="105">
      <c r="A177" s="131" t="s">
        <v>288</v>
      </c>
      <c r="B177" s="9" t="s">
        <v>24</v>
      </c>
      <c r="C177" s="9" t="s">
        <v>27</v>
      </c>
      <c r="D177" s="17" t="s">
        <v>197</v>
      </c>
      <c r="E177" s="17"/>
      <c r="F177" s="129">
        <f>SUM(F178)</f>
        <v>23944</v>
      </c>
      <c r="G177" s="129">
        <f>SUM(G178)</f>
        <v>23944</v>
      </c>
    </row>
    <row r="178" spans="1:7" ht="30">
      <c r="A178" s="107" t="s">
        <v>87</v>
      </c>
      <c r="B178" s="10" t="s">
        <v>24</v>
      </c>
      <c r="C178" s="10" t="s">
        <v>27</v>
      </c>
      <c r="D178" s="13" t="s">
        <v>197</v>
      </c>
      <c r="E178" s="13" t="s">
        <v>84</v>
      </c>
      <c r="F178" s="128">
        <v>23944</v>
      </c>
      <c r="G178" s="128">
        <v>23944</v>
      </c>
    </row>
    <row r="179" spans="1:7" ht="45">
      <c r="A179" s="131" t="s">
        <v>198</v>
      </c>
      <c r="B179" s="9" t="s">
        <v>24</v>
      </c>
      <c r="C179" s="9" t="s">
        <v>27</v>
      </c>
      <c r="D179" s="17" t="s">
        <v>199</v>
      </c>
      <c r="E179" s="17"/>
      <c r="F179" s="129">
        <f>SUM(F180)</f>
        <v>467</v>
      </c>
      <c r="G179" s="129">
        <f>SUM(G180)</f>
        <v>467</v>
      </c>
    </row>
    <row r="180" spans="1:7" ht="30">
      <c r="A180" s="107" t="s">
        <v>87</v>
      </c>
      <c r="B180" s="10" t="s">
        <v>24</v>
      </c>
      <c r="C180" s="10" t="s">
        <v>27</v>
      </c>
      <c r="D180" s="13" t="s">
        <v>199</v>
      </c>
      <c r="E180" s="13" t="s">
        <v>84</v>
      </c>
      <c r="F180" s="128">
        <v>467</v>
      </c>
      <c r="G180" s="128">
        <v>467</v>
      </c>
    </row>
    <row r="181" spans="1:7" ht="60">
      <c r="A181" s="131" t="s">
        <v>203</v>
      </c>
      <c r="B181" s="9" t="s">
        <v>24</v>
      </c>
      <c r="C181" s="9" t="s">
        <v>27</v>
      </c>
      <c r="D181" s="17" t="s">
        <v>207</v>
      </c>
      <c r="E181" s="17"/>
      <c r="F181" s="129">
        <f>SUM(F182)</f>
        <v>486</v>
      </c>
      <c r="G181" s="129">
        <f>SUM(G182)</f>
        <v>586</v>
      </c>
    </row>
    <row r="182" spans="1:7" ht="45">
      <c r="A182" s="131" t="s">
        <v>204</v>
      </c>
      <c r="B182" s="9" t="s">
        <v>24</v>
      </c>
      <c r="C182" s="9" t="s">
        <v>27</v>
      </c>
      <c r="D182" s="17" t="s">
        <v>208</v>
      </c>
      <c r="E182" s="17"/>
      <c r="F182" s="129">
        <f>SUM(F183,F186)</f>
        <v>486</v>
      </c>
      <c r="G182" s="129">
        <f>SUM(G183,G186)</f>
        <v>586</v>
      </c>
    </row>
    <row r="183" spans="1:7" ht="30">
      <c r="A183" s="131" t="s">
        <v>224</v>
      </c>
      <c r="B183" s="9" t="s">
        <v>24</v>
      </c>
      <c r="C183" s="9" t="s">
        <v>27</v>
      </c>
      <c r="D183" s="17" t="s">
        <v>226</v>
      </c>
      <c r="E183" s="17"/>
      <c r="F183" s="129">
        <f>SUM(F184)</f>
        <v>50</v>
      </c>
      <c r="G183" s="129">
        <f>SUM(G184)</f>
        <v>150</v>
      </c>
    </row>
    <row r="184" spans="1:7" ht="60">
      <c r="A184" s="131" t="s">
        <v>293</v>
      </c>
      <c r="B184" s="9" t="s">
        <v>24</v>
      </c>
      <c r="C184" s="9" t="s">
        <v>27</v>
      </c>
      <c r="D184" s="17" t="s">
        <v>283</v>
      </c>
      <c r="E184" s="17"/>
      <c r="F184" s="129">
        <f>SUM(F185)</f>
        <v>50</v>
      </c>
      <c r="G184" s="129">
        <f>SUM(G185)</f>
        <v>150</v>
      </c>
    </row>
    <row r="185" spans="1:7" ht="30">
      <c r="A185" s="107" t="s">
        <v>87</v>
      </c>
      <c r="B185" s="10" t="s">
        <v>24</v>
      </c>
      <c r="C185" s="10" t="s">
        <v>27</v>
      </c>
      <c r="D185" s="13" t="s">
        <v>283</v>
      </c>
      <c r="E185" s="13" t="s">
        <v>84</v>
      </c>
      <c r="F185" s="128">
        <v>50</v>
      </c>
      <c r="G185" s="128">
        <v>150</v>
      </c>
    </row>
    <row r="186" spans="1:7" ht="30">
      <c r="A186" s="131" t="s">
        <v>205</v>
      </c>
      <c r="B186" s="9" t="s">
        <v>24</v>
      </c>
      <c r="C186" s="9" t="s">
        <v>27</v>
      </c>
      <c r="D186" s="17" t="s">
        <v>209</v>
      </c>
      <c r="E186" s="17"/>
      <c r="F186" s="129">
        <f>SUM(F187)</f>
        <v>436</v>
      </c>
      <c r="G186" s="129">
        <f>SUM(G187)</f>
        <v>436</v>
      </c>
    </row>
    <row r="187" spans="1:7" ht="45">
      <c r="A187" s="131" t="s">
        <v>206</v>
      </c>
      <c r="B187" s="9" t="s">
        <v>24</v>
      </c>
      <c r="C187" s="9" t="s">
        <v>27</v>
      </c>
      <c r="D187" s="17" t="s">
        <v>210</v>
      </c>
      <c r="E187" s="17"/>
      <c r="F187" s="129">
        <f>SUM(F188)</f>
        <v>436</v>
      </c>
      <c r="G187" s="129">
        <f>SUM(G188)</f>
        <v>436</v>
      </c>
    </row>
    <row r="188" spans="1:7" ht="30">
      <c r="A188" s="107" t="s">
        <v>87</v>
      </c>
      <c r="B188" s="10" t="s">
        <v>24</v>
      </c>
      <c r="C188" s="10" t="s">
        <v>27</v>
      </c>
      <c r="D188" s="13" t="s">
        <v>210</v>
      </c>
      <c r="E188" s="13" t="s">
        <v>84</v>
      </c>
      <c r="F188" s="128">
        <v>436</v>
      </c>
      <c r="G188" s="128">
        <v>436</v>
      </c>
    </row>
    <row r="189" spans="1:7" ht="30">
      <c r="A189" s="130" t="s">
        <v>284</v>
      </c>
      <c r="B189" s="8" t="s">
        <v>24</v>
      </c>
      <c r="C189" s="8" t="s">
        <v>15</v>
      </c>
      <c r="D189" s="13"/>
      <c r="E189" s="13"/>
      <c r="F189" s="129">
        <f>SUM(F190,F197)</f>
        <v>8040</v>
      </c>
      <c r="G189" s="129">
        <f>SUM(G190,G197)</f>
        <v>7990</v>
      </c>
    </row>
    <row r="190" spans="1:7" ht="45">
      <c r="A190" s="131" t="s">
        <v>130</v>
      </c>
      <c r="B190" s="9" t="s">
        <v>24</v>
      </c>
      <c r="C190" s="9" t="s">
        <v>15</v>
      </c>
      <c r="D190" s="17" t="s">
        <v>133</v>
      </c>
      <c r="E190" s="13"/>
      <c r="F190" s="129">
        <f>SUM(F191)</f>
        <v>7990</v>
      </c>
      <c r="G190" s="129">
        <f>SUM(G191)</f>
        <v>7990</v>
      </c>
    </row>
    <row r="191" spans="1:7" ht="30">
      <c r="A191" s="114" t="s">
        <v>179</v>
      </c>
      <c r="B191" s="9" t="s">
        <v>24</v>
      </c>
      <c r="C191" s="9" t="s">
        <v>15</v>
      </c>
      <c r="D191" s="17" t="s">
        <v>182</v>
      </c>
      <c r="E191" s="13"/>
      <c r="F191" s="129">
        <f>SUM(F192)</f>
        <v>7990</v>
      </c>
      <c r="G191" s="129">
        <f>SUM(G192)</f>
        <v>7990</v>
      </c>
    </row>
    <row r="192" spans="1:7" ht="15">
      <c r="A192" s="114" t="s">
        <v>200</v>
      </c>
      <c r="B192" s="9" t="s">
        <v>24</v>
      </c>
      <c r="C192" s="9" t="s">
        <v>15</v>
      </c>
      <c r="D192" s="17" t="s">
        <v>201</v>
      </c>
      <c r="E192" s="17"/>
      <c r="F192" s="129">
        <f>SUM(F193,F195)</f>
        <v>7990</v>
      </c>
      <c r="G192" s="129">
        <f>SUM(G193,G195)</f>
        <v>7990</v>
      </c>
    </row>
    <row r="193" spans="1:7" ht="30">
      <c r="A193" s="114" t="s">
        <v>181</v>
      </c>
      <c r="B193" s="9" t="s">
        <v>24</v>
      </c>
      <c r="C193" s="9" t="s">
        <v>15</v>
      </c>
      <c r="D193" s="17" t="s">
        <v>202</v>
      </c>
      <c r="E193" s="17"/>
      <c r="F193" s="129">
        <f>SUM(F194)</f>
        <v>7094</v>
      </c>
      <c r="G193" s="129">
        <f>SUM(G194)</f>
        <v>7094</v>
      </c>
    </row>
    <row r="194" spans="1:7" ht="30">
      <c r="A194" s="107" t="s">
        <v>87</v>
      </c>
      <c r="B194" s="10" t="s">
        <v>24</v>
      </c>
      <c r="C194" s="10" t="s">
        <v>15</v>
      </c>
      <c r="D194" s="13" t="s">
        <v>202</v>
      </c>
      <c r="E194" s="13" t="s">
        <v>84</v>
      </c>
      <c r="F194" s="128">
        <v>7094</v>
      </c>
      <c r="G194" s="128">
        <v>7094</v>
      </c>
    </row>
    <row r="195" spans="1:7" ht="105">
      <c r="A195" s="131" t="s">
        <v>288</v>
      </c>
      <c r="B195" s="9" t="s">
        <v>24</v>
      </c>
      <c r="C195" s="9" t="s">
        <v>15</v>
      </c>
      <c r="D195" s="17" t="s">
        <v>287</v>
      </c>
      <c r="E195" s="17"/>
      <c r="F195" s="129">
        <f>SUM(F196)</f>
        <v>896</v>
      </c>
      <c r="G195" s="129">
        <f>SUM(G196)</f>
        <v>896</v>
      </c>
    </row>
    <row r="196" spans="1:7" ht="30">
      <c r="A196" s="107" t="s">
        <v>87</v>
      </c>
      <c r="B196" s="10" t="s">
        <v>24</v>
      </c>
      <c r="C196" s="10" t="s">
        <v>15</v>
      </c>
      <c r="D196" s="13" t="s">
        <v>287</v>
      </c>
      <c r="E196" s="13" t="s">
        <v>84</v>
      </c>
      <c r="F196" s="128">
        <v>896</v>
      </c>
      <c r="G196" s="128">
        <v>896</v>
      </c>
    </row>
    <row r="197" spans="1:7" ht="60">
      <c r="A197" s="131" t="s">
        <v>203</v>
      </c>
      <c r="B197" s="9" t="s">
        <v>24</v>
      </c>
      <c r="C197" s="9" t="s">
        <v>15</v>
      </c>
      <c r="D197" s="17" t="s">
        <v>207</v>
      </c>
      <c r="E197" s="17"/>
      <c r="F197" s="129">
        <f t="shared" ref="F197:G200" si="14">SUM(F198)</f>
        <v>50</v>
      </c>
      <c r="G197" s="129">
        <f t="shared" si="14"/>
        <v>0</v>
      </c>
    </row>
    <row r="198" spans="1:7" ht="45">
      <c r="A198" s="131" t="s">
        <v>204</v>
      </c>
      <c r="B198" s="9" t="s">
        <v>24</v>
      </c>
      <c r="C198" s="9" t="s">
        <v>15</v>
      </c>
      <c r="D198" s="17" t="s">
        <v>208</v>
      </c>
      <c r="E198" s="17"/>
      <c r="F198" s="129">
        <f t="shared" si="14"/>
        <v>50</v>
      </c>
      <c r="G198" s="129">
        <f t="shared" si="14"/>
        <v>0</v>
      </c>
    </row>
    <row r="199" spans="1:7" ht="30">
      <c r="A199" s="131" t="s">
        <v>224</v>
      </c>
      <c r="B199" s="9" t="s">
        <v>24</v>
      </c>
      <c r="C199" s="9" t="s">
        <v>15</v>
      </c>
      <c r="D199" s="17" t="s">
        <v>226</v>
      </c>
      <c r="E199" s="17"/>
      <c r="F199" s="129">
        <f t="shared" si="14"/>
        <v>50</v>
      </c>
      <c r="G199" s="129">
        <f t="shared" si="14"/>
        <v>0</v>
      </c>
    </row>
    <row r="200" spans="1:7" ht="60">
      <c r="A200" s="131" t="s">
        <v>293</v>
      </c>
      <c r="B200" s="9" t="s">
        <v>24</v>
      </c>
      <c r="C200" s="9" t="s">
        <v>15</v>
      </c>
      <c r="D200" s="17" t="s">
        <v>283</v>
      </c>
      <c r="E200" s="17"/>
      <c r="F200" s="129">
        <f t="shared" si="14"/>
        <v>50</v>
      </c>
      <c r="G200" s="129">
        <f t="shared" si="14"/>
        <v>0</v>
      </c>
    </row>
    <row r="201" spans="1:7" ht="30">
      <c r="A201" s="107" t="s">
        <v>87</v>
      </c>
      <c r="B201" s="10" t="s">
        <v>24</v>
      </c>
      <c r="C201" s="10" t="s">
        <v>15</v>
      </c>
      <c r="D201" s="13" t="s">
        <v>283</v>
      </c>
      <c r="E201" s="13" t="s">
        <v>84</v>
      </c>
      <c r="F201" s="128">
        <v>50</v>
      </c>
      <c r="G201" s="128">
        <v>0</v>
      </c>
    </row>
    <row r="202" spans="1:7" ht="15">
      <c r="A202" s="109" t="s">
        <v>29</v>
      </c>
      <c r="B202" s="20" t="s">
        <v>24</v>
      </c>
      <c r="C202" s="20" t="s">
        <v>24</v>
      </c>
      <c r="D202" s="20"/>
      <c r="E202" s="20"/>
      <c r="F202" s="120">
        <f t="shared" ref="F202:G206" si="15">SUM(F203)</f>
        <v>300.2</v>
      </c>
      <c r="G202" s="120">
        <f t="shared" si="15"/>
        <v>300.2</v>
      </c>
    </row>
    <row r="203" spans="1:7" ht="45">
      <c r="A203" s="131" t="s">
        <v>130</v>
      </c>
      <c r="B203" s="17" t="s">
        <v>24</v>
      </c>
      <c r="C203" s="17" t="s">
        <v>24</v>
      </c>
      <c r="D203" s="17" t="s">
        <v>133</v>
      </c>
      <c r="E203" s="17"/>
      <c r="F203" s="120">
        <f t="shared" si="15"/>
        <v>300.2</v>
      </c>
      <c r="G203" s="120">
        <f t="shared" si="15"/>
        <v>300.2</v>
      </c>
    </row>
    <row r="204" spans="1:7" ht="30">
      <c r="A204" s="131" t="s">
        <v>211</v>
      </c>
      <c r="B204" s="17" t="s">
        <v>24</v>
      </c>
      <c r="C204" s="17" t="s">
        <v>24</v>
      </c>
      <c r="D204" s="17" t="s">
        <v>134</v>
      </c>
      <c r="E204" s="17"/>
      <c r="F204" s="120">
        <f t="shared" si="15"/>
        <v>300.2</v>
      </c>
      <c r="G204" s="120">
        <f t="shared" si="15"/>
        <v>300.2</v>
      </c>
    </row>
    <row r="205" spans="1:7" ht="15">
      <c r="A205" s="131" t="s">
        <v>131</v>
      </c>
      <c r="B205" s="17" t="s">
        <v>24</v>
      </c>
      <c r="C205" s="17" t="s">
        <v>24</v>
      </c>
      <c r="D205" s="17" t="s">
        <v>135</v>
      </c>
      <c r="E205" s="17"/>
      <c r="F205" s="120">
        <f t="shared" si="15"/>
        <v>300.2</v>
      </c>
      <c r="G205" s="120">
        <f t="shared" si="15"/>
        <v>300.2</v>
      </c>
    </row>
    <row r="206" spans="1:7" ht="30">
      <c r="A206" s="131" t="s">
        <v>212</v>
      </c>
      <c r="B206" s="17" t="s">
        <v>24</v>
      </c>
      <c r="C206" s="17" t="s">
        <v>24</v>
      </c>
      <c r="D206" s="17" t="s">
        <v>213</v>
      </c>
      <c r="E206" s="17"/>
      <c r="F206" s="120">
        <f t="shared" si="15"/>
        <v>300.2</v>
      </c>
      <c r="G206" s="120">
        <f t="shared" si="15"/>
        <v>300.2</v>
      </c>
    </row>
    <row r="207" spans="1:7" ht="30">
      <c r="A207" s="107" t="s">
        <v>87</v>
      </c>
      <c r="B207" s="13" t="s">
        <v>24</v>
      </c>
      <c r="C207" s="13" t="s">
        <v>24</v>
      </c>
      <c r="D207" s="13" t="s">
        <v>213</v>
      </c>
      <c r="E207" s="10" t="s">
        <v>84</v>
      </c>
      <c r="F207" s="111">
        <v>300.2</v>
      </c>
      <c r="G207" s="111">
        <v>300.2</v>
      </c>
    </row>
    <row r="208" spans="1:7" ht="15">
      <c r="A208" s="109" t="s">
        <v>30</v>
      </c>
      <c r="B208" s="20" t="s">
        <v>24</v>
      </c>
      <c r="C208" s="20" t="s">
        <v>31</v>
      </c>
      <c r="D208" s="20"/>
      <c r="E208" s="20"/>
      <c r="F208" s="120">
        <f t="shared" ref="F208:G212" si="16">SUM(F209)</f>
        <v>40</v>
      </c>
      <c r="G208" s="120">
        <f t="shared" si="16"/>
        <v>47</v>
      </c>
    </row>
    <row r="209" spans="1:7" ht="45">
      <c r="A209" s="131" t="s">
        <v>130</v>
      </c>
      <c r="B209" s="9" t="s">
        <v>24</v>
      </c>
      <c r="C209" s="9" t="s">
        <v>31</v>
      </c>
      <c r="D209" s="17" t="s">
        <v>133</v>
      </c>
      <c r="E209" s="10"/>
      <c r="F209" s="120">
        <f t="shared" si="16"/>
        <v>40</v>
      </c>
      <c r="G209" s="120">
        <f t="shared" si="16"/>
        <v>47</v>
      </c>
    </row>
    <row r="210" spans="1:7" ht="30">
      <c r="A210" s="114" t="s">
        <v>179</v>
      </c>
      <c r="B210" s="9" t="s">
        <v>24</v>
      </c>
      <c r="C210" s="9" t="s">
        <v>31</v>
      </c>
      <c r="D210" s="17" t="s">
        <v>182</v>
      </c>
      <c r="E210" s="10"/>
      <c r="F210" s="120">
        <f t="shared" si="16"/>
        <v>40</v>
      </c>
      <c r="G210" s="120">
        <f t="shared" si="16"/>
        <v>47</v>
      </c>
    </row>
    <row r="211" spans="1:7" ht="15">
      <c r="A211" s="131" t="s">
        <v>190</v>
      </c>
      <c r="B211" s="9" t="s">
        <v>24</v>
      </c>
      <c r="C211" s="9" t="s">
        <v>31</v>
      </c>
      <c r="D211" s="17" t="s">
        <v>191</v>
      </c>
      <c r="E211" s="10"/>
      <c r="F211" s="120">
        <f t="shared" si="16"/>
        <v>40</v>
      </c>
      <c r="G211" s="120">
        <f t="shared" si="16"/>
        <v>47</v>
      </c>
    </row>
    <row r="212" spans="1:7" ht="45">
      <c r="A212" s="131" t="s">
        <v>193</v>
      </c>
      <c r="B212" s="9" t="s">
        <v>24</v>
      </c>
      <c r="C212" s="9" t="s">
        <v>31</v>
      </c>
      <c r="D212" s="9" t="s">
        <v>194</v>
      </c>
      <c r="E212" s="9"/>
      <c r="F212" s="120">
        <f t="shared" si="16"/>
        <v>40</v>
      </c>
      <c r="G212" s="120">
        <f t="shared" si="16"/>
        <v>47</v>
      </c>
    </row>
    <row r="213" spans="1:7" ht="30.75" thickBot="1">
      <c r="A213" s="107" t="s">
        <v>121</v>
      </c>
      <c r="B213" s="10" t="s">
        <v>24</v>
      </c>
      <c r="C213" s="10" t="s">
        <v>31</v>
      </c>
      <c r="D213" s="10" t="s">
        <v>194</v>
      </c>
      <c r="E213" s="13" t="s">
        <v>80</v>
      </c>
      <c r="F213" s="111">
        <v>40</v>
      </c>
      <c r="G213" s="111">
        <v>47</v>
      </c>
    </row>
    <row r="214" spans="1:7" s="46" customFormat="1" ht="17.25" thickTop="1" thickBot="1">
      <c r="A214" s="115" t="s">
        <v>73</v>
      </c>
      <c r="B214" s="6" t="s">
        <v>22</v>
      </c>
      <c r="C214" s="6"/>
      <c r="D214" s="6"/>
      <c r="E214" s="6"/>
      <c r="F214" s="126">
        <f>SUM(F215)</f>
        <v>8391.7999999999993</v>
      </c>
      <c r="G214" s="126">
        <f>SUM(G215)</f>
        <v>8391.7999999999993</v>
      </c>
    </row>
    <row r="215" spans="1:7" ht="15.75" thickTop="1">
      <c r="A215" s="159" t="s">
        <v>49</v>
      </c>
      <c r="B215" s="16" t="s">
        <v>22</v>
      </c>
      <c r="C215" s="16" t="s">
        <v>13</v>
      </c>
      <c r="D215" s="16"/>
      <c r="E215" s="16"/>
      <c r="F215" s="160">
        <f>SUM(F216,F221)</f>
        <v>8391.7999999999993</v>
      </c>
      <c r="G215" s="160">
        <f>SUM(G216,G221)</f>
        <v>8391.7999999999993</v>
      </c>
    </row>
    <row r="216" spans="1:7" ht="45">
      <c r="A216" s="142" t="s">
        <v>171</v>
      </c>
      <c r="B216" s="17" t="s">
        <v>22</v>
      </c>
      <c r="C216" s="17" t="s">
        <v>13</v>
      </c>
      <c r="D216" s="17" t="s">
        <v>175</v>
      </c>
      <c r="E216" s="17"/>
      <c r="F216" s="120">
        <f t="shared" ref="F216:G219" si="17">SUM(F217)</f>
        <v>8141</v>
      </c>
      <c r="G216" s="120">
        <f t="shared" si="17"/>
        <v>8141</v>
      </c>
    </row>
    <row r="217" spans="1:7" ht="30">
      <c r="A217" s="114" t="s">
        <v>172</v>
      </c>
      <c r="B217" s="17" t="s">
        <v>22</v>
      </c>
      <c r="C217" s="17" t="s">
        <v>13</v>
      </c>
      <c r="D217" s="17" t="s">
        <v>176</v>
      </c>
      <c r="E217" s="17"/>
      <c r="F217" s="120">
        <f t="shared" si="17"/>
        <v>8141</v>
      </c>
      <c r="G217" s="120">
        <f t="shared" si="17"/>
        <v>8141</v>
      </c>
    </row>
    <row r="218" spans="1:7" ht="30">
      <c r="A218" s="131" t="s">
        <v>214</v>
      </c>
      <c r="B218" s="17" t="s">
        <v>22</v>
      </c>
      <c r="C218" s="17" t="s">
        <v>13</v>
      </c>
      <c r="D218" s="17" t="s">
        <v>215</v>
      </c>
      <c r="E218" s="17"/>
      <c r="F218" s="120">
        <f t="shared" si="17"/>
        <v>8141</v>
      </c>
      <c r="G218" s="120">
        <f t="shared" si="17"/>
        <v>8141</v>
      </c>
    </row>
    <row r="219" spans="1:7" ht="30">
      <c r="A219" s="131" t="s">
        <v>217</v>
      </c>
      <c r="B219" s="17" t="s">
        <v>22</v>
      </c>
      <c r="C219" s="17" t="s">
        <v>13</v>
      </c>
      <c r="D219" s="17" t="s">
        <v>216</v>
      </c>
      <c r="E219" s="17"/>
      <c r="F219" s="120">
        <f t="shared" si="17"/>
        <v>8141</v>
      </c>
      <c r="G219" s="120">
        <f t="shared" si="17"/>
        <v>8141</v>
      </c>
    </row>
    <row r="220" spans="1:7" ht="30">
      <c r="A220" s="107" t="s">
        <v>87</v>
      </c>
      <c r="B220" s="10" t="s">
        <v>22</v>
      </c>
      <c r="C220" s="10" t="s">
        <v>13</v>
      </c>
      <c r="D220" s="13" t="s">
        <v>216</v>
      </c>
      <c r="E220" s="10" t="s">
        <v>84</v>
      </c>
      <c r="F220" s="111">
        <v>8141</v>
      </c>
      <c r="G220" s="111">
        <v>8141</v>
      </c>
    </row>
    <row r="221" spans="1:7" ht="60">
      <c r="A221" s="131" t="s">
        <v>203</v>
      </c>
      <c r="B221" s="9" t="s">
        <v>22</v>
      </c>
      <c r="C221" s="9" t="s">
        <v>13</v>
      </c>
      <c r="D221" s="17" t="s">
        <v>207</v>
      </c>
      <c r="E221" s="70"/>
      <c r="F221" s="127">
        <f t="shared" ref="F221:G224" si="18">SUM(F222)</f>
        <v>250.8</v>
      </c>
      <c r="G221" s="127">
        <f t="shared" si="18"/>
        <v>250.8</v>
      </c>
    </row>
    <row r="222" spans="1:7" ht="45">
      <c r="A222" s="131" t="s">
        <v>204</v>
      </c>
      <c r="B222" s="9" t="s">
        <v>22</v>
      </c>
      <c r="C222" s="9" t="s">
        <v>13</v>
      </c>
      <c r="D222" s="17" t="s">
        <v>208</v>
      </c>
      <c r="E222" s="13"/>
      <c r="F222" s="120">
        <f t="shared" si="18"/>
        <v>250.8</v>
      </c>
      <c r="G222" s="120">
        <f t="shared" si="18"/>
        <v>250.8</v>
      </c>
    </row>
    <row r="223" spans="1:7" ht="30">
      <c r="A223" s="131" t="s">
        <v>205</v>
      </c>
      <c r="B223" s="9" t="s">
        <v>22</v>
      </c>
      <c r="C223" s="9" t="s">
        <v>13</v>
      </c>
      <c r="D223" s="17" t="s">
        <v>209</v>
      </c>
      <c r="E223" s="13"/>
      <c r="F223" s="120">
        <f t="shared" si="18"/>
        <v>250.8</v>
      </c>
      <c r="G223" s="120">
        <f t="shared" si="18"/>
        <v>250.8</v>
      </c>
    </row>
    <row r="224" spans="1:7" ht="60">
      <c r="A224" s="136" t="s">
        <v>222</v>
      </c>
      <c r="B224" s="9" t="s">
        <v>22</v>
      </c>
      <c r="C224" s="9" t="s">
        <v>13</v>
      </c>
      <c r="D224" s="17" t="s">
        <v>223</v>
      </c>
      <c r="E224" s="13"/>
      <c r="F224" s="120">
        <f t="shared" si="18"/>
        <v>250.8</v>
      </c>
      <c r="G224" s="120">
        <f t="shared" si="18"/>
        <v>250.8</v>
      </c>
    </row>
    <row r="225" spans="1:7" ht="30.75" thickBot="1">
      <c r="A225" s="107" t="s">
        <v>87</v>
      </c>
      <c r="B225" s="10" t="s">
        <v>22</v>
      </c>
      <c r="C225" s="10" t="s">
        <v>13</v>
      </c>
      <c r="D225" s="13" t="s">
        <v>223</v>
      </c>
      <c r="E225" s="33" t="s">
        <v>84</v>
      </c>
      <c r="F225" s="137">
        <v>250.8</v>
      </c>
      <c r="G225" s="137">
        <v>250.8</v>
      </c>
    </row>
    <row r="226" spans="1:7" s="46" customFormat="1" ht="17.25" thickTop="1" thickBot="1">
      <c r="A226" s="115" t="s">
        <v>32</v>
      </c>
      <c r="B226" s="6" t="s">
        <v>33</v>
      </c>
      <c r="C226" s="6"/>
      <c r="D226" s="6"/>
      <c r="E226" s="6"/>
      <c r="F226" s="126">
        <f>SUM(F227,F236)</f>
        <v>1993.6</v>
      </c>
      <c r="G226" s="126">
        <f>SUM(G227,G236)</f>
        <v>1993.6</v>
      </c>
    </row>
    <row r="227" spans="1:7" ht="15.75" thickTop="1">
      <c r="A227" s="159" t="s">
        <v>50</v>
      </c>
      <c r="B227" s="16" t="s">
        <v>33</v>
      </c>
      <c r="C227" s="16" t="s">
        <v>13</v>
      </c>
      <c r="D227" s="16"/>
      <c r="E227" s="16"/>
      <c r="F227" s="160">
        <f>SUM(F228)</f>
        <v>774.6</v>
      </c>
      <c r="G227" s="160">
        <f>SUM(G228)</f>
        <v>774.6</v>
      </c>
    </row>
    <row r="228" spans="1:7" ht="90">
      <c r="A228" s="121" t="s">
        <v>93</v>
      </c>
      <c r="B228" s="17" t="s">
        <v>33</v>
      </c>
      <c r="C228" s="17" t="s">
        <v>13</v>
      </c>
      <c r="D228" s="72" t="s">
        <v>101</v>
      </c>
      <c r="E228" s="17"/>
      <c r="F228" s="120">
        <f>SUM(F229)</f>
        <v>774.6</v>
      </c>
      <c r="G228" s="120">
        <f>SUM(G229)</f>
        <v>774.6</v>
      </c>
    </row>
    <row r="229" spans="1:7" ht="45">
      <c r="A229" s="121" t="s">
        <v>94</v>
      </c>
      <c r="B229" s="17" t="s">
        <v>33</v>
      </c>
      <c r="C229" s="17" t="s">
        <v>13</v>
      </c>
      <c r="D229" s="72" t="s">
        <v>102</v>
      </c>
      <c r="E229" s="17"/>
      <c r="F229" s="120">
        <f>SUM(F230,F233)</f>
        <v>774.6</v>
      </c>
      <c r="G229" s="120">
        <f>SUM(G230,G233)</f>
        <v>774.6</v>
      </c>
    </row>
    <row r="230" spans="1:7" ht="30">
      <c r="A230" s="121" t="s">
        <v>95</v>
      </c>
      <c r="B230" s="17" t="s">
        <v>33</v>
      </c>
      <c r="C230" s="17" t="s">
        <v>13</v>
      </c>
      <c r="D230" s="72" t="s">
        <v>103</v>
      </c>
      <c r="E230" s="17"/>
      <c r="F230" s="120">
        <f>SUM(F231)</f>
        <v>738</v>
      </c>
      <c r="G230" s="120">
        <f>SUM(G231)</f>
        <v>738</v>
      </c>
    </row>
    <row r="231" spans="1:7" ht="15">
      <c r="A231" s="110" t="s">
        <v>219</v>
      </c>
      <c r="B231" s="17" t="s">
        <v>33</v>
      </c>
      <c r="C231" s="17" t="s">
        <v>13</v>
      </c>
      <c r="D231" s="17" t="s">
        <v>218</v>
      </c>
      <c r="E231" s="17"/>
      <c r="F231" s="120">
        <f>SUM(F232)</f>
        <v>738</v>
      </c>
      <c r="G231" s="120">
        <f>SUM(G232)</f>
        <v>738</v>
      </c>
    </row>
    <row r="232" spans="1:7" ht="30">
      <c r="A232" s="107" t="s">
        <v>82</v>
      </c>
      <c r="B232" s="10" t="s">
        <v>33</v>
      </c>
      <c r="C232" s="10" t="s">
        <v>13</v>
      </c>
      <c r="D232" s="13" t="s">
        <v>218</v>
      </c>
      <c r="E232" s="13" t="s">
        <v>83</v>
      </c>
      <c r="F232" s="111">
        <v>738</v>
      </c>
      <c r="G232" s="111">
        <v>738</v>
      </c>
    </row>
    <row r="233" spans="1:7" ht="30">
      <c r="A233" s="114" t="s">
        <v>96</v>
      </c>
      <c r="B233" s="9" t="s">
        <v>33</v>
      </c>
      <c r="C233" s="9" t="s">
        <v>13</v>
      </c>
      <c r="D233" s="17" t="s">
        <v>104</v>
      </c>
      <c r="E233" s="13"/>
      <c r="F233" s="120">
        <f>SUM(F234)</f>
        <v>36.6</v>
      </c>
      <c r="G233" s="120">
        <f>SUM(G234)</f>
        <v>36.6</v>
      </c>
    </row>
    <row r="234" spans="1:7" ht="75">
      <c r="A234" s="131" t="s">
        <v>221</v>
      </c>
      <c r="B234" s="9" t="s">
        <v>33</v>
      </c>
      <c r="C234" s="9" t="s">
        <v>13</v>
      </c>
      <c r="D234" s="17" t="s">
        <v>220</v>
      </c>
      <c r="E234" s="17"/>
      <c r="F234" s="120">
        <f>SUM(F235)</f>
        <v>36.6</v>
      </c>
      <c r="G234" s="120">
        <f>SUM(G235)</f>
        <v>36.6</v>
      </c>
    </row>
    <row r="235" spans="1:7" ht="30">
      <c r="A235" s="107" t="s">
        <v>82</v>
      </c>
      <c r="B235" s="10" t="s">
        <v>33</v>
      </c>
      <c r="C235" s="10" t="s">
        <v>13</v>
      </c>
      <c r="D235" s="13" t="s">
        <v>220</v>
      </c>
      <c r="E235" s="13" t="s">
        <v>83</v>
      </c>
      <c r="F235" s="111">
        <v>36.6</v>
      </c>
      <c r="G235" s="111">
        <v>36.6</v>
      </c>
    </row>
    <row r="236" spans="1:7" ht="15">
      <c r="A236" s="119" t="s">
        <v>34</v>
      </c>
      <c r="B236" s="8" t="s">
        <v>33</v>
      </c>
      <c r="C236" s="8" t="s">
        <v>19</v>
      </c>
      <c r="D236" s="19"/>
      <c r="E236" s="19"/>
      <c r="F236" s="120">
        <f t="shared" ref="F236:G238" si="19">SUM(F237)</f>
        <v>1219</v>
      </c>
      <c r="G236" s="120">
        <f t="shared" si="19"/>
        <v>1219</v>
      </c>
    </row>
    <row r="237" spans="1:7" ht="60">
      <c r="A237" s="131" t="s">
        <v>203</v>
      </c>
      <c r="B237" s="9" t="s">
        <v>33</v>
      </c>
      <c r="C237" s="9" t="s">
        <v>19</v>
      </c>
      <c r="D237" s="17" t="s">
        <v>207</v>
      </c>
      <c r="E237" s="21"/>
      <c r="F237" s="120">
        <f t="shared" si="19"/>
        <v>1219</v>
      </c>
      <c r="G237" s="120">
        <f t="shared" si="19"/>
        <v>1219</v>
      </c>
    </row>
    <row r="238" spans="1:7" ht="45">
      <c r="A238" s="131" t="s">
        <v>204</v>
      </c>
      <c r="B238" s="9" t="s">
        <v>33</v>
      </c>
      <c r="C238" s="9" t="s">
        <v>19</v>
      </c>
      <c r="D238" s="17" t="s">
        <v>208</v>
      </c>
      <c r="E238" s="21"/>
      <c r="F238" s="120">
        <f t="shared" si="19"/>
        <v>1219</v>
      </c>
      <c r="G238" s="120">
        <f t="shared" si="19"/>
        <v>1219</v>
      </c>
    </row>
    <row r="239" spans="1:7" ht="30">
      <c r="A239" s="114" t="s">
        <v>224</v>
      </c>
      <c r="B239" s="9" t="s">
        <v>33</v>
      </c>
      <c r="C239" s="9" t="s">
        <v>19</v>
      </c>
      <c r="D239" s="21" t="s">
        <v>226</v>
      </c>
      <c r="E239" s="13"/>
      <c r="F239" s="167">
        <f>SUM(F240)</f>
        <v>1219</v>
      </c>
      <c r="G239" s="167">
        <f>SUM(G240)</f>
        <v>1219</v>
      </c>
    </row>
    <row r="240" spans="1:7" ht="60">
      <c r="A240" s="114" t="s">
        <v>225</v>
      </c>
      <c r="B240" s="9" t="s">
        <v>33</v>
      </c>
      <c r="C240" s="9" t="s">
        <v>19</v>
      </c>
      <c r="D240" s="21" t="s">
        <v>227</v>
      </c>
      <c r="E240" s="13"/>
      <c r="F240" s="129">
        <f>SUM(F241)</f>
        <v>1219</v>
      </c>
      <c r="G240" s="129">
        <f>SUM(G241)</f>
        <v>1219</v>
      </c>
    </row>
    <row r="241" spans="1:7" ht="30.75" thickBot="1">
      <c r="A241" s="107" t="s">
        <v>87</v>
      </c>
      <c r="B241" s="22" t="s">
        <v>33</v>
      </c>
      <c r="C241" s="22" t="s">
        <v>19</v>
      </c>
      <c r="D241" s="22" t="s">
        <v>227</v>
      </c>
      <c r="E241" s="13" t="s">
        <v>84</v>
      </c>
      <c r="F241" s="152">
        <v>1219</v>
      </c>
      <c r="G241" s="152">
        <v>1219</v>
      </c>
    </row>
    <row r="242" spans="1:7" ht="17.25" thickTop="1" thickBot="1">
      <c r="A242" s="168" t="s">
        <v>35</v>
      </c>
      <c r="B242" s="48" t="s">
        <v>36</v>
      </c>
      <c r="C242" s="48"/>
      <c r="D242" s="48"/>
      <c r="E242" s="48"/>
      <c r="F242" s="169">
        <f t="shared" ref="F242:G245" si="20">SUM(F243)</f>
        <v>944</v>
      </c>
      <c r="G242" s="169">
        <f t="shared" si="20"/>
        <v>986</v>
      </c>
    </row>
    <row r="243" spans="1:7" ht="15.75" thickTop="1">
      <c r="A243" s="109" t="s">
        <v>37</v>
      </c>
      <c r="B243" s="20" t="s">
        <v>36</v>
      </c>
      <c r="C243" s="20" t="s">
        <v>13</v>
      </c>
      <c r="D243" s="20"/>
      <c r="E243" s="20"/>
      <c r="F243" s="120">
        <f t="shared" si="20"/>
        <v>944</v>
      </c>
      <c r="G243" s="120">
        <f t="shared" si="20"/>
        <v>986</v>
      </c>
    </row>
    <row r="244" spans="1:7" ht="75">
      <c r="A244" s="144" t="s">
        <v>228</v>
      </c>
      <c r="B244" s="17" t="s">
        <v>36</v>
      </c>
      <c r="C244" s="17" t="s">
        <v>13</v>
      </c>
      <c r="D244" s="17" t="s">
        <v>232</v>
      </c>
      <c r="E244" s="20"/>
      <c r="F244" s="120">
        <f t="shared" si="20"/>
        <v>944</v>
      </c>
      <c r="G244" s="120">
        <f t="shared" si="20"/>
        <v>986</v>
      </c>
    </row>
    <row r="245" spans="1:7" ht="60">
      <c r="A245" s="144" t="s">
        <v>229</v>
      </c>
      <c r="B245" s="17" t="s">
        <v>36</v>
      </c>
      <c r="C245" s="17" t="s">
        <v>13</v>
      </c>
      <c r="D245" s="17" t="s">
        <v>233</v>
      </c>
      <c r="E245" s="20"/>
      <c r="F245" s="120">
        <f t="shared" si="20"/>
        <v>944</v>
      </c>
      <c r="G245" s="120">
        <f t="shared" si="20"/>
        <v>986</v>
      </c>
    </row>
    <row r="246" spans="1:7" ht="45">
      <c r="A246" s="144" t="s">
        <v>230</v>
      </c>
      <c r="B246" s="17" t="s">
        <v>36</v>
      </c>
      <c r="C246" s="17" t="s">
        <v>13</v>
      </c>
      <c r="D246" s="17" t="s">
        <v>234</v>
      </c>
      <c r="E246" s="20"/>
      <c r="F246" s="120">
        <f>SUM(F247,F250,F253)</f>
        <v>944</v>
      </c>
      <c r="G246" s="120">
        <f>SUM(G247,G250,G253)</f>
        <v>986</v>
      </c>
    </row>
    <row r="247" spans="1:7" ht="15">
      <c r="A247" s="144" t="s">
        <v>231</v>
      </c>
      <c r="B247" s="17" t="s">
        <v>36</v>
      </c>
      <c r="C247" s="17" t="s">
        <v>13</v>
      </c>
      <c r="D247" s="17" t="s">
        <v>235</v>
      </c>
      <c r="E247" s="20"/>
      <c r="F247" s="120">
        <f>SUM(F248:F249)</f>
        <v>728</v>
      </c>
      <c r="G247" s="120">
        <f>SUM(G248:G249)</f>
        <v>728</v>
      </c>
    </row>
    <row r="248" spans="1:7" ht="75">
      <c r="A248" s="107" t="s">
        <v>77</v>
      </c>
      <c r="B248" s="22" t="s">
        <v>36</v>
      </c>
      <c r="C248" s="22" t="s">
        <v>13</v>
      </c>
      <c r="D248" s="13" t="s">
        <v>235</v>
      </c>
      <c r="E248" s="10" t="s">
        <v>79</v>
      </c>
      <c r="F248" s="111">
        <v>200</v>
      </c>
      <c r="G248" s="111">
        <v>200</v>
      </c>
    </row>
    <row r="249" spans="1:7" ht="30">
      <c r="A249" s="107" t="s">
        <v>121</v>
      </c>
      <c r="B249" s="22" t="s">
        <v>36</v>
      </c>
      <c r="C249" s="22" t="s">
        <v>13</v>
      </c>
      <c r="D249" s="13" t="s">
        <v>235</v>
      </c>
      <c r="E249" s="10" t="s">
        <v>80</v>
      </c>
      <c r="F249" s="111">
        <v>528</v>
      </c>
      <c r="G249" s="111">
        <v>528</v>
      </c>
    </row>
    <row r="250" spans="1:7" ht="45">
      <c r="A250" s="131" t="s">
        <v>236</v>
      </c>
      <c r="B250" s="17" t="s">
        <v>36</v>
      </c>
      <c r="C250" s="17" t="s">
        <v>13</v>
      </c>
      <c r="D250" s="17" t="s">
        <v>237</v>
      </c>
      <c r="E250" s="17"/>
      <c r="F250" s="120">
        <f>SUM(F251:F252)</f>
        <v>211</v>
      </c>
      <c r="G250" s="120">
        <f>SUM(G251:G252)</f>
        <v>253</v>
      </c>
    </row>
    <row r="251" spans="1:7" ht="75">
      <c r="A251" s="107" t="s">
        <v>77</v>
      </c>
      <c r="B251" s="13" t="s">
        <v>36</v>
      </c>
      <c r="C251" s="13" t="s">
        <v>13</v>
      </c>
      <c r="D251" s="13" t="s">
        <v>237</v>
      </c>
      <c r="E251" s="12" t="s">
        <v>79</v>
      </c>
      <c r="F251" s="111">
        <v>150</v>
      </c>
      <c r="G251" s="111">
        <v>150</v>
      </c>
    </row>
    <row r="252" spans="1:7" ht="30">
      <c r="A252" s="107" t="s">
        <v>121</v>
      </c>
      <c r="B252" s="13" t="s">
        <v>36</v>
      </c>
      <c r="C252" s="13" t="s">
        <v>13</v>
      </c>
      <c r="D252" s="13" t="s">
        <v>237</v>
      </c>
      <c r="E252" s="12" t="s">
        <v>80</v>
      </c>
      <c r="F252" s="145">
        <v>61</v>
      </c>
      <c r="G252" s="145">
        <v>103</v>
      </c>
    </row>
    <row r="253" spans="1:7" ht="60">
      <c r="A253" s="114" t="s">
        <v>238</v>
      </c>
      <c r="B253" s="17" t="s">
        <v>36</v>
      </c>
      <c r="C253" s="17" t="s">
        <v>13</v>
      </c>
      <c r="D253" s="17" t="s">
        <v>239</v>
      </c>
      <c r="E253" s="12"/>
      <c r="F253" s="138">
        <f>SUM(F254)</f>
        <v>5</v>
      </c>
      <c r="G253" s="138">
        <f>SUM(G254)</f>
        <v>5</v>
      </c>
    </row>
    <row r="254" spans="1:7" ht="30.75" thickBot="1">
      <c r="A254" s="107" t="s">
        <v>121</v>
      </c>
      <c r="B254" s="13" t="s">
        <v>36</v>
      </c>
      <c r="C254" s="13" t="s">
        <v>13</v>
      </c>
      <c r="D254" s="13" t="s">
        <v>239</v>
      </c>
      <c r="E254" s="12" t="s">
        <v>80</v>
      </c>
      <c r="F254" s="145">
        <v>5</v>
      </c>
      <c r="G254" s="145">
        <v>5</v>
      </c>
    </row>
    <row r="255" spans="1:7" ht="34.5" customHeight="1" thickTop="1" thickBot="1">
      <c r="A255" s="168" t="s">
        <v>282</v>
      </c>
      <c r="B255" s="48" t="s">
        <v>59</v>
      </c>
      <c r="C255" s="48"/>
      <c r="D255" s="48"/>
      <c r="E255" s="48"/>
      <c r="F255" s="126">
        <f>SUM(F256)</f>
        <v>1716</v>
      </c>
      <c r="G255" s="126">
        <f>SUM(G256)</f>
        <v>1606</v>
      </c>
    </row>
    <row r="256" spans="1:7" ht="30.75" thickTop="1">
      <c r="A256" s="170" t="s">
        <v>60</v>
      </c>
      <c r="B256" s="49" t="s">
        <v>59</v>
      </c>
      <c r="C256" s="49" t="s">
        <v>13</v>
      </c>
      <c r="D256" s="50"/>
      <c r="E256" s="50"/>
      <c r="F256" s="171">
        <f t="shared" ref="F256:G260" si="21">SUM(F257)</f>
        <v>1716</v>
      </c>
      <c r="G256" s="171">
        <f t="shared" si="21"/>
        <v>1606</v>
      </c>
    </row>
    <row r="257" spans="1:7" ht="90">
      <c r="A257" s="121" t="s">
        <v>93</v>
      </c>
      <c r="B257" s="34" t="s">
        <v>59</v>
      </c>
      <c r="C257" s="34" t="s">
        <v>13</v>
      </c>
      <c r="D257" s="17" t="s">
        <v>101</v>
      </c>
      <c r="E257" s="34"/>
      <c r="F257" s="129">
        <f t="shared" si="21"/>
        <v>1716</v>
      </c>
      <c r="G257" s="129">
        <f t="shared" si="21"/>
        <v>1606</v>
      </c>
    </row>
    <row r="258" spans="1:7" ht="45">
      <c r="A258" s="110" t="s">
        <v>115</v>
      </c>
      <c r="B258" s="34" t="s">
        <v>59</v>
      </c>
      <c r="C258" s="34" t="s">
        <v>13</v>
      </c>
      <c r="D258" s="75" t="s">
        <v>120</v>
      </c>
      <c r="E258" s="34"/>
      <c r="F258" s="129">
        <f t="shared" si="21"/>
        <v>1716</v>
      </c>
      <c r="G258" s="129">
        <f t="shared" si="21"/>
        <v>1606</v>
      </c>
    </row>
    <row r="259" spans="1:7" ht="30">
      <c r="A259" s="110" t="s">
        <v>116</v>
      </c>
      <c r="B259" s="34" t="s">
        <v>59</v>
      </c>
      <c r="C259" s="34" t="s">
        <v>13</v>
      </c>
      <c r="D259" s="75" t="s">
        <v>118</v>
      </c>
      <c r="E259" s="34"/>
      <c r="F259" s="129">
        <f t="shared" si="21"/>
        <v>1716</v>
      </c>
      <c r="G259" s="129">
        <f t="shared" si="21"/>
        <v>1606</v>
      </c>
    </row>
    <row r="260" spans="1:7" ht="30">
      <c r="A260" s="131" t="s">
        <v>240</v>
      </c>
      <c r="B260" s="34" t="s">
        <v>59</v>
      </c>
      <c r="C260" s="34" t="s">
        <v>13</v>
      </c>
      <c r="D260" s="34" t="s">
        <v>241</v>
      </c>
      <c r="E260" s="34"/>
      <c r="F260" s="129">
        <f t="shared" si="21"/>
        <v>1716</v>
      </c>
      <c r="G260" s="129">
        <f t="shared" si="21"/>
        <v>1606</v>
      </c>
    </row>
    <row r="261" spans="1:7" ht="15.75" thickBot="1">
      <c r="A261" s="107" t="s">
        <v>28</v>
      </c>
      <c r="B261" s="35" t="s">
        <v>59</v>
      </c>
      <c r="C261" s="35" t="s">
        <v>13</v>
      </c>
      <c r="D261" s="35" t="s">
        <v>241</v>
      </c>
      <c r="E261" s="35" t="s">
        <v>85</v>
      </c>
      <c r="F261" s="128">
        <v>1716</v>
      </c>
      <c r="G261" s="128">
        <v>1606</v>
      </c>
    </row>
    <row r="262" spans="1:7" ht="20.25" thickTop="1" thickBot="1">
      <c r="A262" s="172" t="s">
        <v>74</v>
      </c>
      <c r="B262" s="51">
        <v>96</v>
      </c>
      <c r="C262" s="51"/>
      <c r="D262" s="51"/>
      <c r="E262" s="51"/>
      <c r="F262" s="173">
        <f>SUM(F11,F81,F88,F95,F132,F151,F214,F226,F242,F255)</f>
        <v>109511.70000000001</v>
      </c>
      <c r="G262" s="173">
        <f>SUM(G11,G81,G88,G95,G132,G151,G214,G226,G242,G255)</f>
        <v>117018.70000000001</v>
      </c>
    </row>
    <row r="263" spans="1:7" ht="19.5" thickTop="1">
      <c r="B263" s="62"/>
      <c r="C263" s="53"/>
    </row>
    <row r="264" spans="1:7" ht="18.75">
      <c r="B264" s="62"/>
      <c r="C264" s="53"/>
    </row>
  </sheetData>
  <mergeCells count="9">
    <mergeCell ref="A2:G2"/>
    <mergeCell ref="A1:G1"/>
    <mergeCell ref="A9:A10"/>
    <mergeCell ref="B9:E9"/>
    <mergeCell ref="F9:G9"/>
    <mergeCell ref="A7:G7"/>
    <mergeCell ref="A5:G5"/>
    <mergeCell ref="A4:G4"/>
    <mergeCell ref="A3:G3"/>
  </mergeCells>
  <pageMargins left="0.59055118110236227" right="0.19685039370078741" top="0.19685039370078741" bottom="0.19685039370078741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65"/>
  <sheetViews>
    <sheetView tabSelected="1" topLeftCell="A156" zoomScaleNormal="100" workbookViewId="0">
      <selection activeCell="E89" sqref="E89"/>
    </sheetView>
  </sheetViews>
  <sheetFormatPr defaultRowHeight="12.75"/>
  <cols>
    <col min="1" max="1" width="61.7109375" customWidth="1"/>
    <col min="2" max="2" width="15.7109375" style="85" customWidth="1"/>
    <col min="4" max="5" width="11.85546875" customWidth="1"/>
  </cols>
  <sheetData>
    <row r="1" spans="1:5" ht="15.75">
      <c r="A1" s="189" t="s">
        <v>302</v>
      </c>
      <c r="B1" s="189"/>
      <c r="C1" s="189"/>
      <c r="D1" s="189"/>
      <c r="E1" s="189"/>
    </row>
    <row r="2" spans="1:5" ht="15.75">
      <c r="A2" s="189" t="s">
        <v>271</v>
      </c>
      <c r="B2" s="189"/>
      <c r="C2" s="189"/>
      <c r="D2" s="189"/>
      <c r="E2" s="189"/>
    </row>
    <row r="3" spans="1:5" ht="15.75">
      <c r="A3" s="189" t="s">
        <v>1</v>
      </c>
      <c r="B3" s="189"/>
      <c r="C3" s="189"/>
      <c r="D3" s="189"/>
      <c r="E3" s="189"/>
    </row>
    <row r="4" spans="1:5" ht="15.75">
      <c r="A4" s="189" t="s">
        <v>289</v>
      </c>
      <c r="B4" s="189"/>
      <c r="C4" s="189"/>
      <c r="D4" s="189"/>
      <c r="E4" s="189"/>
    </row>
    <row r="5" spans="1:5" ht="15.75">
      <c r="A5" s="189" t="s">
        <v>292</v>
      </c>
      <c r="B5" s="189"/>
      <c r="C5" s="189"/>
      <c r="D5" s="189"/>
      <c r="E5" s="189"/>
    </row>
    <row r="6" spans="1:5" ht="15.75">
      <c r="A6" s="189"/>
      <c r="B6" s="189"/>
      <c r="C6" s="189"/>
      <c r="D6" s="189"/>
    </row>
    <row r="7" spans="1:5" ht="93.75" customHeight="1">
      <c r="A7" s="188" t="s">
        <v>301</v>
      </c>
      <c r="B7" s="188"/>
      <c r="C7" s="188"/>
      <c r="D7" s="188"/>
      <c r="E7" s="188"/>
    </row>
    <row r="8" spans="1:5" ht="16.5" thickBot="1">
      <c r="A8" s="174"/>
      <c r="B8" s="174"/>
      <c r="C8" s="174"/>
      <c r="D8" s="175" t="s">
        <v>65</v>
      </c>
    </row>
    <row r="9" spans="1:5" ht="19.5" thickBot="1">
      <c r="A9" s="203" t="s">
        <v>253</v>
      </c>
      <c r="B9" s="203" t="s">
        <v>244</v>
      </c>
      <c r="C9" s="201" t="s">
        <v>250</v>
      </c>
      <c r="D9" s="205" t="s">
        <v>251</v>
      </c>
      <c r="E9" s="206"/>
    </row>
    <row r="10" spans="1:5" ht="19.5" thickBot="1">
      <c r="A10" s="204"/>
      <c r="B10" s="204"/>
      <c r="C10" s="202"/>
      <c r="D10" s="187" t="s">
        <v>297</v>
      </c>
      <c r="E10" s="187" t="s">
        <v>298</v>
      </c>
    </row>
    <row r="11" spans="1:5" ht="63">
      <c r="A11" s="96" t="s">
        <v>130</v>
      </c>
      <c r="B11" s="86" t="s">
        <v>133</v>
      </c>
      <c r="C11" s="100"/>
      <c r="D11" s="101">
        <f>SUM(D12,D38)</f>
        <v>63146.2</v>
      </c>
      <c r="E11" s="101">
        <f>SUM(E12,E38)</f>
        <v>63157.2</v>
      </c>
    </row>
    <row r="12" spans="1:5" ht="30">
      <c r="A12" s="79" t="s">
        <v>179</v>
      </c>
      <c r="B12" s="87" t="s">
        <v>182</v>
      </c>
      <c r="C12" s="93"/>
      <c r="D12" s="95">
        <f>SUM(D13,D22,D33)</f>
        <v>62825</v>
      </c>
      <c r="E12" s="95">
        <f>SUM(E13,E22,E33)</f>
        <v>62832</v>
      </c>
    </row>
    <row r="13" spans="1:5" ht="15">
      <c r="A13" s="80" t="s">
        <v>180</v>
      </c>
      <c r="B13" s="88" t="s">
        <v>183</v>
      </c>
      <c r="C13" s="93"/>
      <c r="D13" s="95">
        <f>SUM(D14,D16,D18,D20)</f>
        <v>20244.599999999999</v>
      </c>
      <c r="E13" s="95">
        <f>SUM(E14,E16,E18,E20)</f>
        <v>20244.599999999999</v>
      </c>
    </row>
    <row r="14" spans="1:5" ht="30">
      <c r="A14" s="81" t="s">
        <v>181</v>
      </c>
      <c r="B14" s="89" t="s">
        <v>184</v>
      </c>
      <c r="C14" s="93"/>
      <c r="D14" s="95">
        <f>SUM(D15)</f>
        <v>8457.6</v>
      </c>
      <c r="E14" s="95">
        <f>SUM(E15)</f>
        <v>8457.6</v>
      </c>
    </row>
    <row r="15" spans="1:5" ht="30">
      <c r="A15" s="107" t="s">
        <v>87</v>
      </c>
      <c r="B15" s="88" t="s">
        <v>184</v>
      </c>
      <c r="C15" s="94">
        <v>600</v>
      </c>
      <c r="D15" s="95">
        <v>8457.6</v>
      </c>
      <c r="E15" s="95">
        <v>8457.6</v>
      </c>
    </row>
    <row r="16" spans="1:5" ht="90">
      <c r="A16" s="81" t="s">
        <v>185</v>
      </c>
      <c r="B16" s="89" t="s">
        <v>186</v>
      </c>
      <c r="C16" s="93"/>
      <c r="D16" s="95">
        <f>SUM(D17)</f>
        <v>56</v>
      </c>
      <c r="E16" s="95">
        <f>SUM(E17)</f>
        <v>56</v>
      </c>
    </row>
    <row r="17" spans="1:5" ht="30">
      <c r="A17" s="107" t="s">
        <v>87</v>
      </c>
      <c r="B17" s="88" t="s">
        <v>186</v>
      </c>
      <c r="C17" s="94">
        <v>600</v>
      </c>
      <c r="D17" s="95">
        <v>56</v>
      </c>
      <c r="E17" s="95">
        <v>56</v>
      </c>
    </row>
    <row r="18" spans="1:5" ht="105">
      <c r="A18" s="131" t="s">
        <v>288</v>
      </c>
      <c r="B18" s="89" t="s">
        <v>187</v>
      </c>
      <c r="C18" s="93"/>
      <c r="D18" s="95">
        <f>SUM(D19)</f>
        <v>11656</v>
      </c>
      <c r="E18" s="95">
        <f>SUM(E19)</f>
        <v>11656</v>
      </c>
    </row>
    <row r="19" spans="1:5" ht="30">
      <c r="A19" s="107" t="s">
        <v>87</v>
      </c>
      <c r="B19" s="88" t="s">
        <v>187</v>
      </c>
      <c r="C19" s="94">
        <v>600</v>
      </c>
      <c r="D19" s="95">
        <v>11656</v>
      </c>
      <c r="E19" s="95">
        <v>11656</v>
      </c>
    </row>
    <row r="20" spans="1:5" ht="30">
      <c r="A20" s="81" t="s">
        <v>188</v>
      </c>
      <c r="B20" s="89" t="s">
        <v>189</v>
      </c>
      <c r="C20" s="93"/>
      <c r="D20" s="95">
        <f>SUM(D21)</f>
        <v>75</v>
      </c>
      <c r="E20" s="95">
        <f>SUM(E21)</f>
        <v>75</v>
      </c>
    </row>
    <row r="21" spans="1:5" ht="30">
      <c r="A21" s="107" t="s">
        <v>87</v>
      </c>
      <c r="B21" s="88" t="s">
        <v>189</v>
      </c>
      <c r="C21" s="94">
        <v>600</v>
      </c>
      <c r="D21" s="95">
        <v>75</v>
      </c>
      <c r="E21" s="95">
        <v>75</v>
      </c>
    </row>
    <row r="22" spans="1:5" ht="15">
      <c r="A22" s="80" t="s">
        <v>190</v>
      </c>
      <c r="B22" s="88" t="s">
        <v>191</v>
      </c>
      <c r="C22" s="93"/>
      <c r="D22" s="95">
        <f>SUM(D23,D25,D27,D29,D31)</f>
        <v>34590.400000000001</v>
      </c>
      <c r="E22" s="95">
        <f>SUM(E23,E25,E27,E29,E31)</f>
        <v>34597.4</v>
      </c>
    </row>
    <row r="23" spans="1:5" ht="30">
      <c r="A23" s="81" t="s">
        <v>181</v>
      </c>
      <c r="B23" s="89" t="s">
        <v>192</v>
      </c>
      <c r="C23" s="93"/>
      <c r="D23" s="95">
        <f>SUM(D24)</f>
        <v>8584.4</v>
      </c>
      <c r="E23" s="95">
        <f>SUM(E24)</f>
        <v>8584.4</v>
      </c>
    </row>
    <row r="24" spans="1:5" ht="30">
      <c r="A24" s="107" t="s">
        <v>87</v>
      </c>
      <c r="B24" s="88" t="s">
        <v>192</v>
      </c>
      <c r="C24" s="94">
        <v>600</v>
      </c>
      <c r="D24" s="95">
        <v>8584.4</v>
      </c>
      <c r="E24" s="95">
        <v>8584.4</v>
      </c>
    </row>
    <row r="25" spans="1:5" ht="45">
      <c r="A25" s="82" t="s">
        <v>193</v>
      </c>
      <c r="B25" s="89" t="s">
        <v>194</v>
      </c>
      <c r="C25" s="93"/>
      <c r="D25" s="95">
        <f>SUM(D26)</f>
        <v>40</v>
      </c>
      <c r="E25" s="95">
        <f>SUM(E26)</f>
        <v>47</v>
      </c>
    </row>
    <row r="26" spans="1:5" ht="30">
      <c r="A26" s="107" t="s">
        <v>121</v>
      </c>
      <c r="B26" s="88" t="s">
        <v>194</v>
      </c>
      <c r="C26" s="94">
        <v>200</v>
      </c>
      <c r="D26" s="95">
        <v>40</v>
      </c>
      <c r="E26" s="95">
        <v>47</v>
      </c>
    </row>
    <row r="27" spans="1:5" ht="30">
      <c r="A27" s="82" t="s">
        <v>195</v>
      </c>
      <c r="B27" s="89" t="s">
        <v>196</v>
      </c>
      <c r="C27" s="93"/>
      <c r="D27" s="95">
        <f>SUM(D28)</f>
        <v>1555</v>
      </c>
      <c r="E27" s="95">
        <f>SUM(E28)</f>
        <v>1555</v>
      </c>
    </row>
    <row r="28" spans="1:5" ht="30">
      <c r="A28" s="107" t="s">
        <v>87</v>
      </c>
      <c r="B28" s="88" t="s">
        <v>196</v>
      </c>
      <c r="C28" s="94">
        <v>600</v>
      </c>
      <c r="D28" s="95">
        <v>1555</v>
      </c>
      <c r="E28" s="95">
        <v>1555</v>
      </c>
    </row>
    <row r="29" spans="1:5" ht="105">
      <c r="A29" s="131" t="s">
        <v>288</v>
      </c>
      <c r="B29" s="89" t="s">
        <v>197</v>
      </c>
      <c r="C29" s="93"/>
      <c r="D29" s="95">
        <f>SUM(D30)</f>
        <v>23944</v>
      </c>
      <c r="E29" s="95">
        <f>SUM(E30)</f>
        <v>23944</v>
      </c>
    </row>
    <row r="30" spans="1:5" ht="30">
      <c r="A30" s="107" t="s">
        <v>87</v>
      </c>
      <c r="B30" s="88" t="s">
        <v>197</v>
      </c>
      <c r="C30" s="94">
        <v>600</v>
      </c>
      <c r="D30" s="95">
        <v>23944</v>
      </c>
      <c r="E30" s="95">
        <v>23944</v>
      </c>
    </row>
    <row r="31" spans="1:5" ht="45">
      <c r="A31" s="81" t="s">
        <v>198</v>
      </c>
      <c r="B31" s="89" t="s">
        <v>199</v>
      </c>
      <c r="C31" s="93"/>
      <c r="D31" s="95">
        <f>SUM(D32)</f>
        <v>467</v>
      </c>
      <c r="E31" s="95">
        <f>SUM(E32)</f>
        <v>467</v>
      </c>
    </row>
    <row r="32" spans="1:5" ht="30">
      <c r="A32" s="107" t="s">
        <v>87</v>
      </c>
      <c r="B32" s="88" t="s">
        <v>199</v>
      </c>
      <c r="C32" s="94">
        <v>600</v>
      </c>
      <c r="D32" s="95">
        <v>467</v>
      </c>
      <c r="E32" s="95">
        <v>467</v>
      </c>
    </row>
    <row r="33" spans="1:5" ht="15">
      <c r="A33" s="80" t="s">
        <v>200</v>
      </c>
      <c r="B33" s="88" t="s">
        <v>201</v>
      </c>
      <c r="C33" s="93"/>
      <c r="D33" s="95">
        <f>SUM(D34,D36)</f>
        <v>7990</v>
      </c>
      <c r="E33" s="95">
        <f>SUM(E34,E36)</f>
        <v>7990</v>
      </c>
    </row>
    <row r="34" spans="1:5" ht="30">
      <c r="A34" s="81" t="s">
        <v>181</v>
      </c>
      <c r="B34" s="89" t="s">
        <v>202</v>
      </c>
      <c r="C34" s="93"/>
      <c r="D34" s="95">
        <f>SUM(D35)</f>
        <v>7094</v>
      </c>
      <c r="E34" s="95">
        <f>SUM(E35)</f>
        <v>7094</v>
      </c>
    </row>
    <row r="35" spans="1:5" ht="30">
      <c r="A35" s="107" t="s">
        <v>87</v>
      </c>
      <c r="B35" s="88" t="s">
        <v>202</v>
      </c>
      <c r="C35" s="94">
        <v>600</v>
      </c>
      <c r="D35" s="95">
        <v>7094</v>
      </c>
      <c r="E35" s="95">
        <v>7094</v>
      </c>
    </row>
    <row r="36" spans="1:5" ht="105">
      <c r="A36" s="131" t="s">
        <v>288</v>
      </c>
      <c r="B36" s="89" t="s">
        <v>287</v>
      </c>
      <c r="C36" s="93"/>
      <c r="D36" s="178">
        <f>SUM(D37)</f>
        <v>896</v>
      </c>
      <c r="E36" s="178">
        <f>SUM(E37)</f>
        <v>896</v>
      </c>
    </row>
    <row r="37" spans="1:5" ht="30">
      <c r="A37" s="107" t="s">
        <v>87</v>
      </c>
      <c r="B37" s="88" t="s">
        <v>287</v>
      </c>
      <c r="C37" s="94">
        <v>600</v>
      </c>
      <c r="D37" s="178">
        <v>896</v>
      </c>
      <c r="E37" s="178">
        <v>896</v>
      </c>
    </row>
    <row r="38" spans="1:5" ht="30">
      <c r="A38" s="79" t="s">
        <v>211</v>
      </c>
      <c r="B38" s="87" t="s">
        <v>134</v>
      </c>
      <c r="C38" s="93"/>
      <c r="D38" s="95">
        <f>SUM(D39)</f>
        <v>321.2</v>
      </c>
      <c r="E38" s="95">
        <f>SUM(E39)</f>
        <v>325.2</v>
      </c>
    </row>
    <row r="39" spans="1:5" ht="15">
      <c r="A39" s="80" t="s">
        <v>131</v>
      </c>
      <c r="B39" s="88" t="s">
        <v>135</v>
      </c>
      <c r="C39" s="93"/>
      <c r="D39" s="95">
        <f>SUM(D40,D42,D44)</f>
        <v>321.2</v>
      </c>
      <c r="E39" s="95">
        <f>SUM(E40,E42,E44)</f>
        <v>325.2</v>
      </c>
    </row>
    <row r="40" spans="1:5" ht="30">
      <c r="A40" s="81" t="s">
        <v>212</v>
      </c>
      <c r="B40" s="89" t="s">
        <v>213</v>
      </c>
      <c r="C40" s="93"/>
      <c r="D40" s="95">
        <f>SUM(D41)</f>
        <v>300.2</v>
      </c>
      <c r="E40" s="95">
        <f>SUM(E41)</f>
        <v>300.2</v>
      </c>
    </row>
    <row r="41" spans="1:5" ht="30">
      <c r="A41" s="107" t="s">
        <v>87</v>
      </c>
      <c r="B41" s="88" t="s">
        <v>213</v>
      </c>
      <c r="C41" s="94">
        <v>600</v>
      </c>
      <c r="D41" s="95">
        <v>300.2</v>
      </c>
      <c r="E41" s="95">
        <v>300.2</v>
      </c>
    </row>
    <row r="42" spans="1:5" ht="45">
      <c r="A42" s="81" t="s">
        <v>243</v>
      </c>
      <c r="B42" s="89" t="s">
        <v>137</v>
      </c>
      <c r="C42" s="93"/>
      <c r="D42" s="95">
        <f>SUM(D43)</f>
        <v>8</v>
      </c>
      <c r="E42" s="95">
        <f>SUM(E43)</f>
        <v>9</v>
      </c>
    </row>
    <row r="43" spans="1:5" ht="30">
      <c r="A43" s="107" t="s">
        <v>87</v>
      </c>
      <c r="B43" s="88" t="s">
        <v>137</v>
      </c>
      <c r="C43" s="94">
        <v>600</v>
      </c>
      <c r="D43" s="95">
        <v>8</v>
      </c>
      <c r="E43" s="95">
        <v>9</v>
      </c>
    </row>
    <row r="44" spans="1:5" ht="30">
      <c r="A44" s="81" t="s">
        <v>132</v>
      </c>
      <c r="B44" s="89" t="s">
        <v>136</v>
      </c>
      <c r="C44" s="93"/>
      <c r="D44" s="95">
        <f>SUM(D45)</f>
        <v>13</v>
      </c>
      <c r="E44" s="95">
        <f>SUM(E45)</f>
        <v>16</v>
      </c>
    </row>
    <row r="45" spans="1:5" ht="30">
      <c r="A45" s="107" t="s">
        <v>87</v>
      </c>
      <c r="B45" s="88" t="s">
        <v>136</v>
      </c>
      <c r="C45" s="94">
        <v>600</v>
      </c>
      <c r="D45" s="95">
        <v>13</v>
      </c>
      <c r="E45" s="95">
        <v>16</v>
      </c>
    </row>
    <row r="46" spans="1:5" ht="47.25">
      <c r="A46" s="91" t="s">
        <v>171</v>
      </c>
      <c r="B46" s="90" t="s">
        <v>175</v>
      </c>
      <c r="C46" s="98"/>
      <c r="D46" s="99">
        <f>SUM(D47)</f>
        <v>8341</v>
      </c>
      <c r="E46" s="99">
        <f>SUM(E47)</f>
        <v>8391</v>
      </c>
    </row>
    <row r="47" spans="1:5" ht="45">
      <c r="A47" s="79" t="s">
        <v>172</v>
      </c>
      <c r="B47" s="87" t="s">
        <v>176</v>
      </c>
      <c r="C47" s="93"/>
      <c r="D47" s="95">
        <f>SUM(D48,D51)</f>
        <v>8341</v>
      </c>
      <c r="E47" s="95">
        <f>SUM(E48,E51)</f>
        <v>8391</v>
      </c>
    </row>
    <row r="48" spans="1:5" ht="30">
      <c r="A48" s="80" t="s">
        <v>214</v>
      </c>
      <c r="B48" s="88" t="s">
        <v>215</v>
      </c>
      <c r="C48" s="93"/>
      <c r="D48" s="95">
        <f>SUM(D49)</f>
        <v>8141</v>
      </c>
      <c r="E48" s="95">
        <f>SUM(E49)</f>
        <v>8141</v>
      </c>
    </row>
    <row r="49" spans="1:5" ht="30">
      <c r="A49" s="81" t="s">
        <v>217</v>
      </c>
      <c r="B49" s="89" t="s">
        <v>216</v>
      </c>
      <c r="C49" s="93"/>
      <c r="D49" s="95">
        <f>SUM(D50)</f>
        <v>8141</v>
      </c>
      <c r="E49" s="95">
        <f>SUM(E50)</f>
        <v>8141</v>
      </c>
    </row>
    <row r="50" spans="1:5" ht="30">
      <c r="A50" s="107" t="s">
        <v>87</v>
      </c>
      <c r="B50" s="88" t="s">
        <v>216</v>
      </c>
      <c r="C50" s="94">
        <v>600</v>
      </c>
      <c r="D50" s="95">
        <v>8141</v>
      </c>
      <c r="E50" s="95">
        <v>8141</v>
      </c>
    </row>
    <row r="51" spans="1:5" ht="30">
      <c r="A51" s="80" t="s">
        <v>173</v>
      </c>
      <c r="B51" s="88" t="s">
        <v>177</v>
      </c>
      <c r="C51" s="93"/>
      <c r="D51" s="95">
        <f>SUM(D52)</f>
        <v>200</v>
      </c>
      <c r="E51" s="95">
        <f>SUM(E52)</f>
        <v>250</v>
      </c>
    </row>
    <row r="52" spans="1:5" ht="75" customHeight="1">
      <c r="A52" s="81" t="s">
        <v>174</v>
      </c>
      <c r="B52" s="89" t="s">
        <v>178</v>
      </c>
      <c r="C52" s="93"/>
      <c r="D52" s="95">
        <f>SUM(D53)</f>
        <v>200</v>
      </c>
      <c r="E52" s="95">
        <f>SUM(E53)</f>
        <v>250</v>
      </c>
    </row>
    <row r="53" spans="1:5" ht="15">
      <c r="A53" s="107" t="s">
        <v>28</v>
      </c>
      <c r="B53" s="88" t="s">
        <v>178</v>
      </c>
      <c r="C53" s="94">
        <v>500</v>
      </c>
      <c r="D53" s="95">
        <v>200</v>
      </c>
      <c r="E53" s="95">
        <v>250</v>
      </c>
    </row>
    <row r="54" spans="1:5" ht="63">
      <c r="A54" s="108" t="s">
        <v>263</v>
      </c>
      <c r="B54" s="90" t="s">
        <v>267</v>
      </c>
      <c r="C54" s="97"/>
      <c r="D54" s="99">
        <f>SUM(D55)</f>
        <v>40</v>
      </c>
      <c r="E54" s="99">
        <f>SUM(E55)</f>
        <v>40</v>
      </c>
    </row>
    <row r="55" spans="1:5" ht="30">
      <c r="A55" s="109" t="s">
        <v>264</v>
      </c>
      <c r="B55" s="87" t="s">
        <v>268</v>
      </c>
      <c r="C55" s="94"/>
      <c r="D55" s="95">
        <f>SUM(D56)</f>
        <v>40</v>
      </c>
      <c r="E55" s="95">
        <f>SUM(E56)</f>
        <v>40</v>
      </c>
    </row>
    <row r="56" spans="1:5" ht="30">
      <c r="A56" s="110" t="s">
        <v>265</v>
      </c>
      <c r="B56" s="88" t="s">
        <v>269</v>
      </c>
      <c r="C56" s="94"/>
      <c r="D56" s="95">
        <f>SUM(D57,D59)</f>
        <v>40</v>
      </c>
      <c r="E56" s="95">
        <f>SUM(E57,E59)</f>
        <v>40</v>
      </c>
    </row>
    <row r="57" spans="1:5" ht="15">
      <c r="A57" s="110" t="s">
        <v>286</v>
      </c>
      <c r="B57" s="17" t="s">
        <v>285</v>
      </c>
      <c r="C57" s="20"/>
      <c r="D57" s="95">
        <f>SUM(D58)</f>
        <v>30</v>
      </c>
      <c r="E57" s="95">
        <f>SUM(E58)</f>
        <v>30</v>
      </c>
    </row>
    <row r="58" spans="1:5" ht="30">
      <c r="A58" s="107" t="s">
        <v>87</v>
      </c>
      <c r="B58" s="13" t="s">
        <v>285</v>
      </c>
      <c r="C58" s="13" t="s">
        <v>84</v>
      </c>
      <c r="D58" s="95">
        <v>30</v>
      </c>
      <c r="E58" s="95">
        <v>30</v>
      </c>
    </row>
    <row r="59" spans="1:5" ht="30">
      <c r="A59" s="110" t="s">
        <v>266</v>
      </c>
      <c r="B59" s="88" t="s">
        <v>270</v>
      </c>
      <c r="C59" s="94"/>
      <c r="D59" s="95">
        <f>SUM(D60)</f>
        <v>10</v>
      </c>
      <c r="E59" s="95">
        <f>SUM(E60)</f>
        <v>10</v>
      </c>
    </row>
    <row r="60" spans="1:5" ht="30">
      <c r="A60" s="107" t="s">
        <v>87</v>
      </c>
      <c r="B60" s="88" t="s">
        <v>270</v>
      </c>
      <c r="C60" s="94">
        <v>600</v>
      </c>
      <c r="D60" s="95">
        <v>10</v>
      </c>
      <c r="E60" s="95">
        <v>10</v>
      </c>
    </row>
    <row r="61" spans="1:5" ht="78.75">
      <c r="A61" s="92" t="s">
        <v>161</v>
      </c>
      <c r="B61" s="90" t="s">
        <v>165</v>
      </c>
      <c r="C61" s="98"/>
      <c r="D61" s="99">
        <f>SUM(D62)</f>
        <v>1009</v>
      </c>
      <c r="E61" s="99">
        <f>SUM(E62)</f>
        <v>1009</v>
      </c>
    </row>
    <row r="62" spans="1:5" ht="45">
      <c r="A62" s="79" t="s">
        <v>162</v>
      </c>
      <c r="B62" s="87" t="s">
        <v>166</v>
      </c>
      <c r="C62" s="93"/>
      <c r="D62" s="95">
        <f>SUM(D63)</f>
        <v>1009</v>
      </c>
      <c r="E62" s="95">
        <f>SUM(E63)</f>
        <v>1009</v>
      </c>
    </row>
    <row r="63" spans="1:5" ht="45">
      <c r="A63" s="80" t="s">
        <v>163</v>
      </c>
      <c r="B63" s="88" t="s">
        <v>168</v>
      </c>
      <c r="C63" s="93"/>
      <c r="D63" s="95">
        <f>SUM(D64,D66)</f>
        <v>1009</v>
      </c>
      <c r="E63" s="95">
        <f>SUM(E64,E66)</f>
        <v>1009</v>
      </c>
    </row>
    <row r="64" spans="1:5" ht="45">
      <c r="A64" s="81" t="s">
        <v>164</v>
      </c>
      <c r="B64" s="89" t="s">
        <v>169</v>
      </c>
      <c r="C64" s="93"/>
      <c r="D64" s="95">
        <f>SUM(D65)</f>
        <v>347</v>
      </c>
      <c r="E64" s="95">
        <f>SUM(E65)</f>
        <v>347</v>
      </c>
    </row>
    <row r="65" spans="1:5" ht="30">
      <c r="A65" s="107" t="s">
        <v>121</v>
      </c>
      <c r="B65" s="88" t="s">
        <v>169</v>
      </c>
      <c r="C65" s="94">
        <v>200</v>
      </c>
      <c r="D65" s="95">
        <v>347</v>
      </c>
      <c r="E65" s="95">
        <v>347</v>
      </c>
    </row>
    <row r="66" spans="1:5" ht="60">
      <c r="A66" s="81" t="s">
        <v>167</v>
      </c>
      <c r="B66" s="89" t="s">
        <v>170</v>
      </c>
      <c r="C66" s="93"/>
      <c r="D66" s="95">
        <f>SUM(D67)</f>
        <v>662</v>
      </c>
      <c r="E66" s="95">
        <f>SUM(E67)</f>
        <v>662</v>
      </c>
    </row>
    <row r="67" spans="1:5" ht="15">
      <c r="A67" s="107" t="s">
        <v>28</v>
      </c>
      <c r="B67" s="88" t="s">
        <v>170</v>
      </c>
      <c r="C67" s="94">
        <v>500</v>
      </c>
      <c r="D67" s="95">
        <v>662</v>
      </c>
      <c r="E67" s="95">
        <v>662</v>
      </c>
    </row>
    <row r="68" spans="1:5" ht="78.75">
      <c r="A68" s="92" t="s">
        <v>139</v>
      </c>
      <c r="B68" s="90" t="s">
        <v>144</v>
      </c>
      <c r="C68" s="98"/>
      <c r="D68" s="99">
        <f>SUM(D69,D77)</f>
        <v>12196.7</v>
      </c>
      <c r="E68" s="99">
        <f>SUM(E69,E77)</f>
        <v>19225.7</v>
      </c>
    </row>
    <row r="69" spans="1:5" ht="60">
      <c r="A69" s="79" t="s">
        <v>154</v>
      </c>
      <c r="B69" s="87" t="s">
        <v>145</v>
      </c>
      <c r="C69" s="93"/>
      <c r="D69" s="95">
        <f>SUM(D70)</f>
        <v>10074</v>
      </c>
      <c r="E69" s="95">
        <f>SUM(E70)</f>
        <v>16740</v>
      </c>
    </row>
    <row r="70" spans="1:5" ht="45">
      <c r="A70" s="80" t="s">
        <v>155</v>
      </c>
      <c r="B70" s="88" t="s">
        <v>146</v>
      </c>
      <c r="C70" s="93"/>
      <c r="D70" s="95">
        <f>SUM(D71,D73,D75)</f>
        <v>10074</v>
      </c>
      <c r="E70" s="95">
        <f>SUM(E71,E73,E75)</f>
        <v>16740</v>
      </c>
    </row>
    <row r="71" spans="1:5" ht="45">
      <c r="A71" s="81" t="s">
        <v>157</v>
      </c>
      <c r="B71" s="89" t="s">
        <v>158</v>
      </c>
      <c r="C71" s="93"/>
      <c r="D71" s="95">
        <f>SUM(D72)</f>
        <v>4259.8999999999996</v>
      </c>
      <c r="E71" s="95">
        <f>SUM(E72)</f>
        <v>4741</v>
      </c>
    </row>
    <row r="72" spans="1:5" ht="30">
      <c r="A72" s="107" t="s">
        <v>121</v>
      </c>
      <c r="B72" s="88" t="s">
        <v>158</v>
      </c>
      <c r="C72" s="94">
        <v>200</v>
      </c>
      <c r="D72" s="95">
        <v>4259.8999999999996</v>
      </c>
      <c r="E72" s="95">
        <v>4741</v>
      </c>
    </row>
    <row r="73" spans="1:5" ht="60" customHeight="1">
      <c r="A73" s="82" t="s">
        <v>159</v>
      </c>
      <c r="B73" s="89" t="s">
        <v>160</v>
      </c>
      <c r="C73" s="93"/>
      <c r="D73" s="95">
        <f>SUM(D74)</f>
        <v>5756</v>
      </c>
      <c r="E73" s="95">
        <f>SUM(E74)</f>
        <v>11879</v>
      </c>
    </row>
    <row r="74" spans="1:5" ht="30">
      <c r="A74" s="107" t="s">
        <v>121</v>
      </c>
      <c r="B74" s="88" t="s">
        <v>160</v>
      </c>
      <c r="C74" s="94">
        <v>200</v>
      </c>
      <c r="D74" s="95">
        <v>5756</v>
      </c>
      <c r="E74" s="95">
        <v>11879</v>
      </c>
    </row>
    <row r="75" spans="1:5" ht="75">
      <c r="A75" s="114" t="s">
        <v>275</v>
      </c>
      <c r="B75" s="17" t="s">
        <v>274</v>
      </c>
      <c r="C75" s="13"/>
      <c r="D75" s="177">
        <f>SUM(D76)</f>
        <v>58.1</v>
      </c>
      <c r="E75" s="177">
        <f>SUM(E76)</f>
        <v>120</v>
      </c>
    </row>
    <row r="76" spans="1:5" ht="30">
      <c r="A76" s="107" t="s">
        <v>121</v>
      </c>
      <c r="B76" s="13" t="s">
        <v>274</v>
      </c>
      <c r="C76" s="13" t="s">
        <v>80</v>
      </c>
      <c r="D76" s="177">
        <v>58.1</v>
      </c>
      <c r="E76" s="177">
        <v>120</v>
      </c>
    </row>
    <row r="77" spans="1:5" ht="45">
      <c r="A77" s="79" t="s">
        <v>140</v>
      </c>
      <c r="B77" s="87" t="s">
        <v>156</v>
      </c>
      <c r="C77" s="93"/>
      <c r="D77" s="95">
        <f>SUM(D78)</f>
        <v>2122.6999999999998</v>
      </c>
      <c r="E77" s="95">
        <f>SUM(E78)</f>
        <v>2485.6999999999998</v>
      </c>
    </row>
    <row r="78" spans="1:5" ht="45">
      <c r="A78" s="80" t="s">
        <v>141</v>
      </c>
      <c r="B78" s="88" t="s">
        <v>147</v>
      </c>
      <c r="C78" s="93"/>
      <c r="D78" s="95">
        <f>SUM(D79,D81,D83,D87,D85)</f>
        <v>2122.6999999999998</v>
      </c>
      <c r="E78" s="95">
        <f>SUM(E79,E81,E83,E87,E85)</f>
        <v>2485.6999999999998</v>
      </c>
    </row>
    <row r="79" spans="1:5" ht="60">
      <c r="A79" s="82" t="s">
        <v>142</v>
      </c>
      <c r="B79" s="89" t="s">
        <v>255</v>
      </c>
      <c r="C79" s="93"/>
      <c r="D79" s="95">
        <f>SUM(D80)</f>
        <v>282</v>
      </c>
      <c r="E79" s="95">
        <f>SUM(E80)</f>
        <v>337</v>
      </c>
    </row>
    <row r="80" spans="1:5" ht="30">
      <c r="A80" s="107" t="s">
        <v>121</v>
      </c>
      <c r="B80" s="88" t="s">
        <v>255</v>
      </c>
      <c r="C80" s="94">
        <v>200</v>
      </c>
      <c r="D80" s="95">
        <v>282</v>
      </c>
      <c r="E80" s="95">
        <v>337</v>
      </c>
    </row>
    <row r="81" spans="1:5" ht="75">
      <c r="A81" s="81" t="s">
        <v>252</v>
      </c>
      <c r="B81" s="89" t="s">
        <v>256</v>
      </c>
      <c r="C81" s="93"/>
      <c r="D81" s="95">
        <f>SUM(D82)</f>
        <v>75</v>
      </c>
      <c r="E81" s="95">
        <f>SUM(E82)</f>
        <v>75</v>
      </c>
    </row>
    <row r="82" spans="1:5" ht="30">
      <c r="A82" s="107" t="s">
        <v>121</v>
      </c>
      <c r="B82" s="88" t="s">
        <v>256</v>
      </c>
      <c r="C82" s="94">
        <v>200</v>
      </c>
      <c r="D82" s="95">
        <v>75</v>
      </c>
      <c r="E82" s="95">
        <v>75</v>
      </c>
    </row>
    <row r="83" spans="1:5" ht="45">
      <c r="A83" s="81" t="s">
        <v>150</v>
      </c>
      <c r="B83" s="89" t="s">
        <v>257</v>
      </c>
      <c r="C83" s="93"/>
      <c r="D83" s="95">
        <f>SUM(D84)</f>
        <v>1550</v>
      </c>
      <c r="E83" s="95">
        <f>SUM(E84)</f>
        <v>1855</v>
      </c>
    </row>
    <row r="84" spans="1:5" ht="15">
      <c r="A84" s="107" t="s">
        <v>78</v>
      </c>
      <c r="B84" s="88" t="s">
        <v>257</v>
      </c>
      <c r="C84" s="94">
        <v>800</v>
      </c>
      <c r="D84" s="95">
        <v>1550</v>
      </c>
      <c r="E84" s="95">
        <v>1855</v>
      </c>
    </row>
    <row r="85" spans="1:5" ht="60">
      <c r="A85" s="114" t="s">
        <v>273</v>
      </c>
      <c r="B85" s="66" t="s">
        <v>272</v>
      </c>
      <c r="C85" s="13"/>
      <c r="D85" s="177">
        <f>SUM(D86)</f>
        <v>15.7</v>
      </c>
      <c r="E85" s="177">
        <f>SUM(E86)</f>
        <v>18.7</v>
      </c>
    </row>
    <row r="86" spans="1:5" ht="15">
      <c r="A86" s="107" t="s">
        <v>78</v>
      </c>
      <c r="B86" s="18" t="s">
        <v>272</v>
      </c>
      <c r="C86" s="13" t="s">
        <v>81</v>
      </c>
      <c r="D86" s="177">
        <v>15.7</v>
      </c>
      <c r="E86" s="177">
        <v>18.7</v>
      </c>
    </row>
    <row r="87" spans="1:5" ht="45">
      <c r="A87" s="81" t="s">
        <v>152</v>
      </c>
      <c r="B87" s="89" t="s">
        <v>258</v>
      </c>
      <c r="C87" s="93"/>
      <c r="D87" s="95">
        <f>SUM(D88)</f>
        <v>200</v>
      </c>
      <c r="E87" s="95">
        <f>SUM(E88)</f>
        <v>200</v>
      </c>
    </row>
    <row r="88" spans="1:5" ht="15">
      <c r="A88" s="107" t="s">
        <v>78</v>
      </c>
      <c r="B88" s="88" t="s">
        <v>258</v>
      </c>
      <c r="C88" s="94">
        <v>800</v>
      </c>
      <c r="D88" s="95">
        <v>200</v>
      </c>
      <c r="E88" s="95">
        <v>200</v>
      </c>
    </row>
    <row r="89" spans="1:5" ht="110.25">
      <c r="A89" s="92" t="s">
        <v>93</v>
      </c>
      <c r="B89" s="90" t="s">
        <v>101</v>
      </c>
      <c r="C89" s="98"/>
      <c r="D89" s="99">
        <f>SUM(D90,D115,D121)</f>
        <v>20003.699999999997</v>
      </c>
      <c r="E89" s="99">
        <f>SUM(E90,E115,E121)</f>
        <v>20228.699999999997</v>
      </c>
    </row>
    <row r="90" spans="1:5" ht="45">
      <c r="A90" s="79" t="s">
        <v>94</v>
      </c>
      <c r="B90" s="87" t="s">
        <v>102</v>
      </c>
      <c r="C90" s="93"/>
      <c r="D90" s="95">
        <f>SUM(D91,D98)</f>
        <v>15105.699999999999</v>
      </c>
      <c r="E90" s="95">
        <f>SUM(E91,E98)</f>
        <v>15110.699999999999</v>
      </c>
    </row>
    <row r="91" spans="1:5" ht="30">
      <c r="A91" s="80" t="s">
        <v>95</v>
      </c>
      <c r="B91" s="88" t="s">
        <v>103</v>
      </c>
      <c r="C91" s="93"/>
      <c r="D91" s="95">
        <f>SUM(D92,D96)</f>
        <v>14306.999999999998</v>
      </c>
      <c r="E91" s="95">
        <f>SUM(E92,E96)</f>
        <v>14306.999999999998</v>
      </c>
    </row>
    <row r="92" spans="1:5" ht="30">
      <c r="A92" s="81" t="s">
        <v>245</v>
      </c>
      <c r="B92" s="89" t="s">
        <v>92</v>
      </c>
      <c r="C92" s="93"/>
      <c r="D92" s="95">
        <f>SUM(D93:D95)</f>
        <v>13568.999999999998</v>
      </c>
      <c r="E92" s="95">
        <f>SUM(E93:E95)</f>
        <v>13568.999999999998</v>
      </c>
    </row>
    <row r="93" spans="1:5" ht="60">
      <c r="A93" s="107" t="s">
        <v>77</v>
      </c>
      <c r="B93" s="88" t="s">
        <v>92</v>
      </c>
      <c r="C93" s="94">
        <v>100</v>
      </c>
      <c r="D93" s="95">
        <v>11103.9</v>
      </c>
      <c r="E93" s="95">
        <v>11103.9</v>
      </c>
    </row>
    <row r="94" spans="1:5" ht="30">
      <c r="A94" s="107" t="s">
        <v>121</v>
      </c>
      <c r="B94" s="88" t="s">
        <v>92</v>
      </c>
      <c r="C94" s="94">
        <v>200</v>
      </c>
      <c r="D94" s="95">
        <v>2311.1999999999998</v>
      </c>
      <c r="E94" s="95">
        <v>2311.1999999999998</v>
      </c>
    </row>
    <row r="95" spans="1:5" ht="15">
      <c r="A95" s="107" t="s">
        <v>78</v>
      </c>
      <c r="B95" s="88" t="s">
        <v>92</v>
      </c>
      <c r="C95" s="94">
        <v>800</v>
      </c>
      <c r="D95" s="95">
        <v>153.9</v>
      </c>
      <c r="E95" s="95">
        <v>153.9</v>
      </c>
    </row>
    <row r="96" spans="1:5" ht="15">
      <c r="A96" s="81" t="s">
        <v>219</v>
      </c>
      <c r="B96" s="89" t="s">
        <v>218</v>
      </c>
      <c r="C96" s="93"/>
      <c r="D96" s="95">
        <f>SUM(D97)</f>
        <v>738</v>
      </c>
      <c r="E96" s="95">
        <f>SUM(E97)</f>
        <v>738</v>
      </c>
    </row>
    <row r="97" spans="1:5" ht="15">
      <c r="A97" s="107" t="s">
        <v>82</v>
      </c>
      <c r="B97" s="88" t="s">
        <v>218</v>
      </c>
      <c r="C97" s="94">
        <v>300</v>
      </c>
      <c r="D97" s="95">
        <v>738</v>
      </c>
      <c r="E97" s="95">
        <v>738</v>
      </c>
    </row>
    <row r="98" spans="1:5" ht="30">
      <c r="A98" s="80" t="s">
        <v>96</v>
      </c>
      <c r="B98" s="88" t="s">
        <v>104</v>
      </c>
      <c r="C98" s="93"/>
      <c r="D98" s="95">
        <f>SUM(D99,D101,D103,D105,D108,D111,D113)</f>
        <v>798.7</v>
      </c>
      <c r="E98" s="95">
        <f>SUM(E99,E101,E103,E105,E108,E111,E113)</f>
        <v>803.7</v>
      </c>
    </row>
    <row r="99" spans="1:5" ht="75">
      <c r="A99" s="82" t="s">
        <v>221</v>
      </c>
      <c r="B99" s="89" t="s">
        <v>220</v>
      </c>
      <c r="C99" s="93"/>
      <c r="D99" s="95">
        <f>SUM(D100)</f>
        <v>36.6</v>
      </c>
      <c r="E99" s="95">
        <f>SUM(E100)</f>
        <v>36.6</v>
      </c>
    </row>
    <row r="100" spans="1:5" ht="15">
      <c r="A100" s="107" t="s">
        <v>82</v>
      </c>
      <c r="B100" s="88" t="s">
        <v>220</v>
      </c>
      <c r="C100" s="94">
        <v>300</v>
      </c>
      <c r="D100" s="95">
        <v>36.6</v>
      </c>
      <c r="E100" s="95">
        <v>36.6</v>
      </c>
    </row>
    <row r="101" spans="1:5" ht="120">
      <c r="A101" s="81" t="s">
        <v>105</v>
      </c>
      <c r="B101" s="89" t="s">
        <v>106</v>
      </c>
      <c r="C101" s="93"/>
      <c r="D101" s="95">
        <f>SUM(D102)</f>
        <v>1</v>
      </c>
      <c r="E101" s="95">
        <f>SUM(E102)</f>
        <v>1</v>
      </c>
    </row>
    <row r="102" spans="1:5" ht="30">
      <c r="A102" s="107" t="s">
        <v>121</v>
      </c>
      <c r="B102" s="88" t="s">
        <v>106</v>
      </c>
      <c r="C102" s="94">
        <v>200</v>
      </c>
      <c r="D102" s="95">
        <v>1</v>
      </c>
      <c r="E102" s="95">
        <v>1</v>
      </c>
    </row>
    <row r="103" spans="1:5" ht="45">
      <c r="A103" s="83" t="s">
        <v>107</v>
      </c>
      <c r="B103" s="89" t="s">
        <v>108</v>
      </c>
      <c r="C103" s="93"/>
      <c r="D103" s="95">
        <f>SUM(D104)</f>
        <v>1</v>
      </c>
      <c r="E103" s="95">
        <f>SUM(E104)</f>
        <v>1</v>
      </c>
    </row>
    <row r="104" spans="1:5" ht="60">
      <c r="A104" s="107" t="s">
        <v>77</v>
      </c>
      <c r="B104" s="88" t="s">
        <v>108</v>
      </c>
      <c r="C104" s="94">
        <v>100</v>
      </c>
      <c r="D104" s="95">
        <v>1</v>
      </c>
      <c r="E104" s="95">
        <v>1</v>
      </c>
    </row>
    <row r="105" spans="1:5" ht="45">
      <c r="A105" s="82" t="s">
        <v>109</v>
      </c>
      <c r="B105" s="89" t="s">
        <v>110</v>
      </c>
      <c r="C105" s="93"/>
      <c r="D105" s="95">
        <f>SUM(D106:D107)</f>
        <v>264</v>
      </c>
      <c r="E105" s="95">
        <f>SUM(E106:E107)</f>
        <v>269</v>
      </c>
    </row>
    <row r="106" spans="1:5" ht="60">
      <c r="A106" s="107" t="s">
        <v>77</v>
      </c>
      <c r="B106" s="88" t="s">
        <v>110</v>
      </c>
      <c r="C106" s="94">
        <v>100</v>
      </c>
      <c r="D106" s="95">
        <v>228</v>
      </c>
      <c r="E106" s="95">
        <v>228</v>
      </c>
    </row>
    <row r="107" spans="1:5" ht="30">
      <c r="A107" s="107" t="s">
        <v>121</v>
      </c>
      <c r="B107" s="88" t="s">
        <v>110</v>
      </c>
      <c r="C107" s="94">
        <v>200</v>
      </c>
      <c r="D107" s="95">
        <v>36</v>
      </c>
      <c r="E107" s="95">
        <v>41</v>
      </c>
    </row>
    <row r="108" spans="1:5" ht="45">
      <c r="A108" s="81" t="s">
        <v>111</v>
      </c>
      <c r="B108" s="89" t="s">
        <v>112</v>
      </c>
      <c r="C108" s="93"/>
      <c r="D108" s="95">
        <f>SUM(D109:D110)</f>
        <v>41</v>
      </c>
      <c r="E108" s="95">
        <f>SUM(E109:E110)</f>
        <v>41</v>
      </c>
    </row>
    <row r="109" spans="1:5" ht="60">
      <c r="A109" s="107" t="s">
        <v>77</v>
      </c>
      <c r="B109" s="88" t="s">
        <v>112</v>
      </c>
      <c r="C109" s="94">
        <v>100</v>
      </c>
      <c r="D109" s="95">
        <v>17</v>
      </c>
      <c r="E109" s="95">
        <v>17</v>
      </c>
    </row>
    <row r="110" spans="1:5" ht="30">
      <c r="A110" s="107" t="s">
        <v>121</v>
      </c>
      <c r="B110" s="88" t="s">
        <v>112</v>
      </c>
      <c r="C110" s="94">
        <v>200</v>
      </c>
      <c r="D110" s="95">
        <v>24</v>
      </c>
      <c r="E110" s="95">
        <v>24</v>
      </c>
    </row>
    <row r="111" spans="1:5" ht="60">
      <c r="A111" s="81" t="s">
        <v>113</v>
      </c>
      <c r="B111" s="89" t="s">
        <v>114</v>
      </c>
      <c r="C111" s="93"/>
      <c r="D111" s="95">
        <f>SUM(D112)</f>
        <v>8</v>
      </c>
      <c r="E111" s="95">
        <f>SUM(E112)</f>
        <v>8</v>
      </c>
    </row>
    <row r="112" spans="1:5" ht="30">
      <c r="A112" s="107" t="s">
        <v>121</v>
      </c>
      <c r="B112" s="88" t="s">
        <v>114</v>
      </c>
      <c r="C112" s="94">
        <v>200</v>
      </c>
      <c r="D112" s="95">
        <v>8</v>
      </c>
      <c r="E112" s="95">
        <v>8</v>
      </c>
    </row>
    <row r="113" spans="1:5" ht="45">
      <c r="A113" s="81" t="s">
        <v>97</v>
      </c>
      <c r="B113" s="89" t="s">
        <v>128</v>
      </c>
      <c r="C113" s="93"/>
      <c r="D113" s="95">
        <f>SUM(D114)</f>
        <v>447.1</v>
      </c>
      <c r="E113" s="95">
        <f>SUM(E114)</f>
        <v>447.1</v>
      </c>
    </row>
    <row r="114" spans="1:5" ht="15">
      <c r="A114" s="107" t="s">
        <v>28</v>
      </c>
      <c r="B114" s="88" t="s">
        <v>128</v>
      </c>
      <c r="C114" s="94">
        <v>500</v>
      </c>
      <c r="D114" s="95">
        <v>447.1</v>
      </c>
      <c r="E114" s="95">
        <v>447.1</v>
      </c>
    </row>
    <row r="115" spans="1:5" ht="30">
      <c r="A115" s="79" t="s">
        <v>122</v>
      </c>
      <c r="B115" s="87" t="s">
        <v>126</v>
      </c>
      <c r="C115" s="93"/>
      <c r="D115" s="95">
        <f>SUM(D117,D119)</f>
        <v>2417</v>
      </c>
      <c r="E115" s="95">
        <f>SUM(E117,E119)</f>
        <v>2747</v>
      </c>
    </row>
    <row r="116" spans="1:5" ht="30">
      <c r="A116" s="80" t="s">
        <v>123</v>
      </c>
      <c r="B116" s="88" t="s">
        <v>125</v>
      </c>
      <c r="C116" s="93"/>
      <c r="D116" s="95">
        <f>SUM(D117,D119)</f>
        <v>2417</v>
      </c>
      <c r="E116" s="95">
        <f>SUM(E117,E119)</f>
        <v>2747</v>
      </c>
    </row>
    <row r="117" spans="1:5" ht="15">
      <c r="A117" s="81" t="s">
        <v>124</v>
      </c>
      <c r="B117" s="89" t="s">
        <v>127</v>
      </c>
      <c r="C117" s="93"/>
      <c r="D117" s="95">
        <f>SUM(D118:D118)</f>
        <v>682.6</v>
      </c>
      <c r="E117" s="95">
        <f>SUM(E118:E118)</f>
        <v>682.6</v>
      </c>
    </row>
    <row r="118" spans="1:5" ht="60">
      <c r="A118" s="107" t="s">
        <v>77</v>
      </c>
      <c r="B118" s="88" t="s">
        <v>127</v>
      </c>
      <c r="C118" s="94">
        <v>100</v>
      </c>
      <c r="D118" s="95">
        <v>682.6</v>
      </c>
      <c r="E118" s="95">
        <v>682.6</v>
      </c>
    </row>
    <row r="119" spans="1:5" ht="60">
      <c r="A119" s="81" t="s">
        <v>242</v>
      </c>
      <c r="B119" s="89" t="s">
        <v>138</v>
      </c>
      <c r="C119" s="93"/>
      <c r="D119" s="95">
        <f>SUM(D120)</f>
        <v>1734.4</v>
      </c>
      <c r="E119" s="95">
        <f>SUM(E120)</f>
        <v>2064.4</v>
      </c>
    </row>
    <row r="120" spans="1:5" ht="60">
      <c r="A120" s="107" t="s">
        <v>77</v>
      </c>
      <c r="B120" s="88" t="s">
        <v>138</v>
      </c>
      <c r="C120" s="94">
        <v>100</v>
      </c>
      <c r="D120" s="95">
        <v>1734.4</v>
      </c>
      <c r="E120" s="95">
        <v>2064.4</v>
      </c>
    </row>
    <row r="121" spans="1:5" ht="45">
      <c r="A121" s="79" t="s">
        <v>115</v>
      </c>
      <c r="B121" s="87" t="s">
        <v>120</v>
      </c>
      <c r="C121" s="93"/>
      <c r="D121" s="95">
        <f>SUM(D122)</f>
        <v>2481</v>
      </c>
      <c r="E121" s="95">
        <f>SUM(E122)</f>
        <v>2371</v>
      </c>
    </row>
    <row r="122" spans="1:5" ht="45">
      <c r="A122" s="80" t="s">
        <v>116</v>
      </c>
      <c r="B122" s="88" t="s">
        <v>118</v>
      </c>
      <c r="C122" s="93"/>
      <c r="D122" s="95">
        <f>SUM(D123,D125)</f>
        <v>2481</v>
      </c>
      <c r="E122" s="95">
        <f>SUM(E123,E125)</f>
        <v>2371</v>
      </c>
    </row>
    <row r="123" spans="1:5" ht="75">
      <c r="A123" s="82" t="s">
        <v>117</v>
      </c>
      <c r="B123" s="89" t="s">
        <v>119</v>
      </c>
      <c r="C123" s="93"/>
      <c r="D123" s="95">
        <f>SUM(D124)</f>
        <v>765</v>
      </c>
      <c r="E123" s="95">
        <f>SUM(E124)</f>
        <v>765</v>
      </c>
    </row>
    <row r="124" spans="1:5" ht="30">
      <c r="A124" s="107" t="s">
        <v>121</v>
      </c>
      <c r="B124" s="88" t="s">
        <v>119</v>
      </c>
      <c r="C124" s="94">
        <v>200</v>
      </c>
      <c r="D124" s="95">
        <v>765</v>
      </c>
      <c r="E124" s="95">
        <v>765</v>
      </c>
    </row>
    <row r="125" spans="1:5" ht="30">
      <c r="A125" s="81" t="s">
        <v>240</v>
      </c>
      <c r="B125" s="89" t="s">
        <v>241</v>
      </c>
      <c r="C125" s="93"/>
      <c r="D125" s="95">
        <f>SUM(D126)</f>
        <v>1716</v>
      </c>
      <c r="E125" s="95">
        <f>SUM(E126)</f>
        <v>1606</v>
      </c>
    </row>
    <row r="126" spans="1:5" ht="15">
      <c r="A126" s="107" t="s">
        <v>28</v>
      </c>
      <c r="B126" s="88" t="s">
        <v>241</v>
      </c>
      <c r="C126" s="94">
        <v>500</v>
      </c>
      <c r="D126" s="95">
        <v>1716</v>
      </c>
      <c r="E126" s="95">
        <v>1606</v>
      </c>
    </row>
    <row r="127" spans="1:5" ht="63">
      <c r="A127" s="92" t="s">
        <v>254</v>
      </c>
      <c r="B127" s="90" t="s">
        <v>207</v>
      </c>
      <c r="C127" s="98"/>
      <c r="D127" s="99">
        <f>SUM(D128)</f>
        <v>2055.8000000000002</v>
      </c>
      <c r="E127" s="99">
        <f>SUM(E128)</f>
        <v>2205.8000000000002</v>
      </c>
    </row>
    <row r="128" spans="1:5" ht="45">
      <c r="A128" s="79" t="s">
        <v>204</v>
      </c>
      <c r="B128" s="87" t="s">
        <v>208</v>
      </c>
      <c r="C128" s="93"/>
      <c r="D128" s="95">
        <f>SUM(D129,D134)</f>
        <v>2055.8000000000002</v>
      </c>
      <c r="E128" s="95">
        <f>SUM(+E129,E134)</f>
        <v>2205.8000000000002</v>
      </c>
    </row>
    <row r="129" spans="1:5" ht="30">
      <c r="A129" s="80" t="s">
        <v>224</v>
      </c>
      <c r="B129" s="88" t="s">
        <v>226</v>
      </c>
      <c r="C129" s="93"/>
      <c r="D129" s="95">
        <f>SUM(D130,D132)</f>
        <v>1369</v>
      </c>
      <c r="E129" s="95">
        <f>SUM(E130,E132)</f>
        <v>1519</v>
      </c>
    </row>
    <row r="130" spans="1:5" ht="60">
      <c r="A130" s="81" t="s">
        <v>225</v>
      </c>
      <c r="B130" s="89" t="s">
        <v>227</v>
      </c>
      <c r="C130" s="93"/>
      <c r="D130" s="95">
        <f>SUM(D131)</f>
        <v>1219</v>
      </c>
      <c r="E130" s="95">
        <f>SUM(E131)</f>
        <v>1219</v>
      </c>
    </row>
    <row r="131" spans="1:5" ht="30">
      <c r="A131" s="107" t="s">
        <v>87</v>
      </c>
      <c r="B131" s="88" t="s">
        <v>227</v>
      </c>
      <c r="C131" s="94">
        <v>600</v>
      </c>
      <c r="D131" s="95">
        <v>1219</v>
      </c>
      <c r="E131" s="95">
        <v>1219</v>
      </c>
    </row>
    <row r="132" spans="1:5" ht="60">
      <c r="A132" s="131" t="s">
        <v>293</v>
      </c>
      <c r="B132" s="17" t="s">
        <v>283</v>
      </c>
      <c r="C132" s="17"/>
      <c r="D132" s="178">
        <f>SUM(D133)</f>
        <v>150</v>
      </c>
      <c r="E132" s="178">
        <f>SUM(E133)</f>
        <v>300</v>
      </c>
    </row>
    <row r="133" spans="1:5" ht="30">
      <c r="A133" s="107" t="s">
        <v>87</v>
      </c>
      <c r="B133" s="13" t="s">
        <v>283</v>
      </c>
      <c r="C133" s="13" t="s">
        <v>84</v>
      </c>
      <c r="D133" s="178">
        <v>150</v>
      </c>
      <c r="E133" s="178">
        <v>300</v>
      </c>
    </row>
    <row r="134" spans="1:5" ht="30">
      <c r="A134" s="80" t="s">
        <v>205</v>
      </c>
      <c r="B134" s="88" t="s">
        <v>209</v>
      </c>
      <c r="C134" s="93"/>
      <c r="D134" s="95">
        <f>SUM(D135,D137)</f>
        <v>686.8</v>
      </c>
      <c r="E134" s="95">
        <f>SUM(E135,E137)</f>
        <v>686.8</v>
      </c>
    </row>
    <row r="135" spans="1:5" ht="60">
      <c r="A135" s="81" t="s">
        <v>222</v>
      </c>
      <c r="B135" s="89" t="s">
        <v>223</v>
      </c>
      <c r="C135" s="93"/>
      <c r="D135" s="95">
        <f>SUM(D136)</f>
        <v>250.8</v>
      </c>
      <c r="E135" s="95">
        <f>SUM(E136)</f>
        <v>250.8</v>
      </c>
    </row>
    <row r="136" spans="1:5" ht="30">
      <c r="A136" s="107" t="s">
        <v>87</v>
      </c>
      <c r="B136" s="88" t="s">
        <v>223</v>
      </c>
      <c r="C136" s="94">
        <v>600</v>
      </c>
      <c r="D136" s="95">
        <v>250.8</v>
      </c>
      <c r="E136" s="95">
        <v>250.8</v>
      </c>
    </row>
    <row r="137" spans="1:5" ht="45">
      <c r="A137" s="81" t="s">
        <v>206</v>
      </c>
      <c r="B137" s="89" t="s">
        <v>210</v>
      </c>
      <c r="C137" s="93"/>
      <c r="D137" s="95">
        <f>SUM(D138)</f>
        <v>436</v>
      </c>
      <c r="E137" s="95">
        <f>SUM(E138)</f>
        <v>436</v>
      </c>
    </row>
    <row r="138" spans="1:5" ht="30">
      <c r="A138" s="107" t="s">
        <v>87</v>
      </c>
      <c r="B138" s="88" t="s">
        <v>210</v>
      </c>
      <c r="C138" s="94">
        <v>600</v>
      </c>
      <c r="D138" s="95">
        <v>436</v>
      </c>
      <c r="E138" s="95">
        <v>436</v>
      </c>
    </row>
    <row r="139" spans="1:5" ht="94.5">
      <c r="A139" s="92" t="s">
        <v>228</v>
      </c>
      <c r="B139" s="90" t="s">
        <v>232</v>
      </c>
      <c r="C139" s="98"/>
      <c r="D139" s="99">
        <f>SUM(D140)</f>
        <v>944</v>
      </c>
      <c r="E139" s="99">
        <f>SUM(E140)</f>
        <v>986</v>
      </c>
    </row>
    <row r="140" spans="1:5" ht="60">
      <c r="A140" s="79" t="s">
        <v>229</v>
      </c>
      <c r="B140" s="87" t="s">
        <v>233</v>
      </c>
      <c r="C140" s="93"/>
      <c r="D140" s="95">
        <f>SUM(D141)</f>
        <v>944</v>
      </c>
      <c r="E140" s="95">
        <f>SUM(E141)</f>
        <v>986</v>
      </c>
    </row>
    <row r="141" spans="1:5" ht="45">
      <c r="A141" s="84" t="s">
        <v>230</v>
      </c>
      <c r="B141" s="88" t="s">
        <v>234</v>
      </c>
      <c r="C141" s="93"/>
      <c r="D141" s="95">
        <f>SUM(D142,D145,D148)</f>
        <v>944</v>
      </c>
      <c r="E141" s="95">
        <f>SUM(E142,E145,E148)</f>
        <v>986</v>
      </c>
    </row>
    <row r="142" spans="1:5" ht="15">
      <c r="A142" s="83" t="s">
        <v>231</v>
      </c>
      <c r="B142" s="89" t="s">
        <v>235</v>
      </c>
      <c r="C142" s="93"/>
      <c r="D142" s="95">
        <f>SUM(D143:D144)</f>
        <v>728</v>
      </c>
      <c r="E142" s="95">
        <f>SUM(E143:E144)</f>
        <v>728</v>
      </c>
    </row>
    <row r="143" spans="1:5" ht="60">
      <c r="A143" s="107" t="s">
        <v>77</v>
      </c>
      <c r="B143" s="88" t="s">
        <v>235</v>
      </c>
      <c r="C143" s="94">
        <v>100</v>
      </c>
      <c r="D143" s="95">
        <v>200</v>
      </c>
      <c r="E143" s="95">
        <v>200</v>
      </c>
    </row>
    <row r="144" spans="1:5" ht="30">
      <c r="A144" s="107" t="s">
        <v>121</v>
      </c>
      <c r="B144" s="88" t="s">
        <v>235</v>
      </c>
      <c r="C144" s="94">
        <v>200</v>
      </c>
      <c r="D144" s="95">
        <v>528</v>
      </c>
      <c r="E144" s="95">
        <v>528</v>
      </c>
    </row>
    <row r="145" spans="1:5" ht="30">
      <c r="A145" s="83" t="s">
        <v>236</v>
      </c>
      <c r="B145" s="89" t="s">
        <v>237</v>
      </c>
      <c r="C145" s="93"/>
      <c r="D145" s="95">
        <f>SUM(D146:D147)</f>
        <v>211</v>
      </c>
      <c r="E145" s="95">
        <f>SUM(E146:E147)</f>
        <v>253</v>
      </c>
    </row>
    <row r="146" spans="1:5" ht="60">
      <c r="A146" s="107" t="s">
        <v>77</v>
      </c>
      <c r="B146" s="88" t="s">
        <v>237</v>
      </c>
      <c r="C146" s="94">
        <v>100</v>
      </c>
      <c r="D146" s="111">
        <v>150</v>
      </c>
      <c r="E146" s="111">
        <v>150</v>
      </c>
    </row>
    <row r="147" spans="1:5" ht="30">
      <c r="A147" s="107" t="s">
        <v>121</v>
      </c>
      <c r="B147" s="88" t="s">
        <v>237</v>
      </c>
      <c r="C147" s="94">
        <v>200</v>
      </c>
      <c r="D147" s="145">
        <v>61</v>
      </c>
      <c r="E147" s="145">
        <v>103</v>
      </c>
    </row>
    <row r="148" spans="1:5" ht="45">
      <c r="A148" s="83" t="s">
        <v>238</v>
      </c>
      <c r="B148" s="89" t="s">
        <v>239</v>
      </c>
      <c r="C148" s="93"/>
      <c r="D148" s="95">
        <f>SUM(D149)</f>
        <v>5</v>
      </c>
      <c r="E148" s="95">
        <f>SUM(E149)</f>
        <v>5</v>
      </c>
    </row>
    <row r="149" spans="1:5" ht="30">
      <c r="A149" s="107" t="s">
        <v>121</v>
      </c>
      <c r="B149" s="88" t="s">
        <v>239</v>
      </c>
      <c r="C149" s="94">
        <v>200</v>
      </c>
      <c r="D149" s="95">
        <v>5</v>
      </c>
      <c r="E149" s="95">
        <v>5</v>
      </c>
    </row>
    <row r="150" spans="1:5" ht="15.75">
      <c r="A150" s="92" t="s">
        <v>89</v>
      </c>
      <c r="B150" s="90" t="s">
        <v>246</v>
      </c>
      <c r="C150" s="98"/>
      <c r="D150" s="99">
        <f>SUM(D151)</f>
        <v>862.2</v>
      </c>
      <c r="E150" s="99">
        <f>SUM(E151)</f>
        <v>862.2</v>
      </c>
    </row>
    <row r="151" spans="1:5" ht="30">
      <c r="A151" s="81" t="s">
        <v>90</v>
      </c>
      <c r="B151" s="89" t="s">
        <v>247</v>
      </c>
      <c r="C151" s="93"/>
      <c r="D151" s="95">
        <f>SUM(D152)</f>
        <v>862.2</v>
      </c>
      <c r="E151" s="95">
        <f>SUM(E152)</f>
        <v>862.2</v>
      </c>
    </row>
    <row r="152" spans="1:5" ht="60">
      <c r="A152" s="107" t="s">
        <v>77</v>
      </c>
      <c r="B152" s="88" t="s">
        <v>247</v>
      </c>
      <c r="C152" s="94">
        <v>100</v>
      </c>
      <c r="D152" s="95">
        <v>862.2</v>
      </c>
      <c r="E152" s="95">
        <v>862.2</v>
      </c>
    </row>
    <row r="153" spans="1:5" ht="15.75">
      <c r="A153" s="180" t="s">
        <v>280</v>
      </c>
      <c r="B153" s="181" t="s">
        <v>278</v>
      </c>
      <c r="C153" s="28"/>
      <c r="D153" s="113">
        <f>SUM(D154)</f>
        <v>417.09999999999997</v>
      </c>
      <c r="E153" s="113">
        <f>SUM(E154)</f>
        <v>417.09999999999997</v>
      </c>
    </row>
    <row r="154" spans="1:5" ht="30">
      <c r="A154" s="121" t="s">
        <v>90</v>
      </c>
      <c r="B154" s="17" t="s">
        <v>279</v>
      </c>
      <c r="C154" s="9"/>
      <c r="D154" s="177">
        <f>SUM(D155:D156)</f>
        <v>417.09999999999997</v>
      </c>
      <c r="E154" s="177">
        <f>SUM(E155:E156)</f>
        <v>417.09999999999997</v>
      </c>
    </row>
    <row r="155" spans="1:5" ht="60">
      <c r="A155" s="107" t="s">
        <v>77</v>
      </c>
      <c r="B155" s="13" t="s">
        <v>279</v>
      </c>
      <c r="C155" s="10" t="s">
        <v>79</v>
      </c>
      <c r="D155" s="111">
        <v>402.7</v>
      </c>
      <c r="E155" s="111">
        <v>402.7</v>
      </c>
    </row>
    <row r="156" spans="1:5" ht="30">
      <c r="A156" s="107" t="s">
        <v>121</v>
      </c>
      <c r="B156" s="13" t="s">
        <v>279</v>
      </c>
      <c r="C156" s="10" t="s">
        <v>80</v>
      </c>
      <c r="D156" s="111">
        <v>14.4</v>
      </c>
      <c r="E156" s="111">
        <v>14.4</v>
      </c>
    </row>
    <row r="157" spans="1:5" ht="15.75">
      <c r="A157" s="92" t="s">
        <v>91</v>
      </c>
      <c r="B157" s="90" t="s">
        <v>248</v>
      </c>
      <c r="C157" s="98"/>
      <c r="D157" s="99">
        <f>SUM(D158)</f>
        <v>272</v>
      </c>
      <c r="E157" s="99">
        <f>SUM(E158)</f>
        <v>272</v>
      </c>
    </row>
    <row r="158" spans="1:5" ht="30">
      <c r="A158" s="81" t="s">
        <v>90</v>
      </c>
      <c r="B158" s="89" t="s">
        <v>249</v>
      </c>
      <c r="C158" s="93"/>
      <c r="D158" s="95">
        <f>SUM(D159:D160)</f>
        <v>272</v>
      </c>
      <c r="E158" s="95">
        <f>SUM(E159:E160)</f>
        <v>272</v>
      </c>
    </row>
    <row r="159" spans="1:5" ht="60">
      <c r="A159" s="107" t="s">
        <v>77</v>
      </c>
      <c r="B159" s="88" t="s">
        <v>249</v>
      </c>
      <c r="C159" s="94">
        <v>100</v>
      </c>
      <c r="D159" s="111">
        <v>268.3</v>
      </c>
      <c r="E159" s="111">
        <v>268.3</v>
      </c>
    </row>
    <row r="160" spans="1:5" ht="30">
      <c r="A160" s="107" t="s">
        <v>121</v>
      </c>
      <c r="B160" s="88" t="s">
        <v>249</v>
      </c>
      <c r="C160" s="94">
        <v>200</v>
      </c>
      <c r="D160" s="111">
        <v>3.7</v>
      </c>
      <c r="E160" s="111">
        <v>3.7</v>
      </c>
    </row>
    <row r="161" spans="1:5" ht="31.5">
      <c r="A161" s="112" t="s">
        <v>259</v>
      </c>
      <c r="B161" s="90" t="s">
        <v>260</v>
      </c>
      <c r="C161" s="97"/>
      <c r="D161" s="113">
        <f t="shared" ref="D161:E163" si="0">SUM(D162)</f>
        <v>224</v>
      </c>
      <c r="E161" s="113">
        <f t="shared" si="0"/>
        <v>224</v>
      </c>
    </row>
    <row r="162" spans="1:5" ht="15">
      <c r="A162" s="114" t="s">
        <v>261</v>
      </c>
      <c r="B162" s="89" t="s">
        <v>98</v>
      </c>
      <c r="C162" s="93"/>
      <c r="D162" s="95">
        <f t="shared" si="0"/>
        <v>224</v>
      </c>
      <c r="E162" s="95">
        <f t="shared" si="0"/>
        <v>224</v>
      </c>
    </row>
    <row r="163" spans="1:5" ht="45">
      <c r="A163" s="81" t="s">
        <v>99</v>
      </c>
      <c r="B163" s="89" t="s">
        <v>100</v>
      </c>
      <c r="C163" s="93"/>
      <c r="D163" s="95">
        <f t="shared" si="0"/>
        <v>224</v>
      </c>
      <c r="E163" s="95">
        <f t="shared" si="0"/>
        <v>224</v>
      </c>
    </row>
    <row r="164" spans="1:5" ht="15">
      <c r="A164" s="107" t="s">
        <v>78</v>
      </c>
      <c r="B164" s="88" t="s">
        <v>100</v>
      </c>
      <c r="C164" s="94">
        <v>800</v>
      </c>
      <c r="D164" s="95">
        <v>224</v>
      </c>
      <c r="E164" s="95">
        <v>224</v>
      </c>
    </row>
    <row r="165" spans="1:5" ht="19.5" thickBot="1">
      <c r="A165" s="102" t="s">
        <v>262</v>
      </c>
      <c r="B165" s="103"/>
      <c r="C165" s="104"/>
      <c r="D165" s="105">
        <f>SUM(D11,D46,D61,D68,D89,D127,D139,D150,D157,D161,D54,D153)</f>
        <v>109511.7</v>
      </c>
      <c r="E165" s="105">
        <f>SUM(E11,E46,E61,E68,E89,E127,E139,E150,E157,E161,E54,E153)</f>
        <v>117018.7</v>
      </c>
    </row>
  </sheetData>
  <mergeCells count="11">
    <mergeCell ref="A5:E5"/>
    <mergeCell ref="A4:E4"/>
    <mergeCell ref="A3:E3"/>
    <mergeCell ref="A2:E2"/>
    <mergeCell ref="A1:E1"/>
    <mergeCell ref="C9:C10"/>
    <mergeCell ref="B9:B10"/>
    <mergeCell ref="A9:A10"/>
    <mergeCell ref="D9:E9"/>
    <mergeCell ref="A6:D6"/>
    <mergeCell ref="A7:E7"/>
  </mergeCells>
  <pageMargins left="0.59055118110236227" right="0.19685039370078741" top="0.19685039370078741" bottom="0.19685039370078741" header="0.31496062992125984" footer="0.31496062992125984"/>
  <pageSetup paperSize="9" scale="8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</vt:lpstr>
      <vt:lpstr>отрасли </vt:lpstr>
      <vt:lpstr>ЦС</vt:lpstr>
      <vt:lpstr>получатели!Заголовки_для_печати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гог</cp:lastModifiedBy>
  <cp:lastPrinted>2016-12-18T19:36:04Z</cp:lastPrinted>
  <dcterms:created xsi:type="dcterms:W3CDTF">2012-12-11T08:33:08Z</dcterms:created>
  <dcterms:modified xsi:type="dcterms:W3CDTF">2016-12-19T08:29:13Z</dcterms:modified>
</cp:coreProperties>
</file>