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риложения к решению № 261\"/>
    </mc:Choice>
  </mc:AlternateContent>
  <xr:revisionPtr revIDLastSave="0" documentId="13_ncr:1_{853BC1EB-55DD-4BB6-B8D0-CFE3F41439E2}" xr6:coauthVersionLast="47" xr6:coauthVersionMax="47" xr10:uidLastSave="{00000000-0000-0000-0000-000000000000}"/>
  <bookViews>
    <workbookView xWindow="3285" yWindow="3285" windowWidth="21600" windowHeight="11385" xr2:uid="{00000000-000D-0000-FFFF-FFFF00000000}"/>
  </bookViews>
  <sheets>
    <sheet name="получатели " sheetId="4" r:id="rId1"/>
    <sheet name="отрасли  " sheetId="5" r:id="rId2"/>
    <sheet name="ЦС " sheetId="6" r:id="rId3"/>
  </sheets>
  <definedNames>
    <definedName name="_xlnm._FilterDatabase" localSheetId="0" hidden="1">'получатели '!$F$6:$F$317</definedName>
    <definedName name="_xlnm.Print_Titles" localSheetId="0">'получатели 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9" i="6" l="1"/>
  <c r="D69" i="6"/>
  <c r="G64" i="5"/>
  <c r="F64" i="5"/>
  <c r="H50" i="4"/>
  <c r="G50" i="4"/>
  <c r="G258" i="5" l="1"/>
  <c r="F258" i="5"/>
  <c r="G257" i="5"/>
  <c r="G256" i="5" s="1"/>
  <c r="G255" i="5" s="1"/>
  <c r="G254" i="5" s="1"/>
  <c r="F257" i="5"/>
  <c r="F256" i="5" s="1"/>
  <c r="F255" i="5" s="1"/>
  <c r="F254" i="5" s="1"/>
  <c r="H142" i="4"/>
  <c r="H141" i="4" s="1"/>
  <c r="H140" i="4" s="1"/>
  <c r="H139" i="4" s="1"/>
  <c r="H138" i="4" s="1"/>
  <c r="G142" i="4"/>
  <c r="G141" i="4" s="1"/>
  <c r="G140" i="4" s="1"/>
  <c r="G139" i="4" s="1"/>
  <c r="G138" i="4" s="1"/>
  <c r="E67" i="6" l="1"/>
  <c r="D67" i="6"/>
  <c r="G60" i="5"/>
  <c r="G59" i="5" s="1"/>
  <c r="G62" i="5"/>
  <c r="G61" i="5" s="1"/>
  <c r="F62" i="5"/>
  <c r="H48" i="4"/>
  <c r="G46" i="4"/>
  <c r="G45" i="4" s="1"/>
  <c r="G48" i="4"/>
  <c r="G47" i="4" s="1"/>
  <c r="E40" i="6"/>
  <c r="D40" i="6"/>
  <c r="E38" i="6"/>
  <c r="D38" i="6"/>
  <c r="H259" i="4"/>
  <c r="G259" i="4"/>
  <c r="H257" i="4"/>
  <c r="G257" i="4"/>
  <c r="G199" i="5"/>
  <c r="F199" i="5"/>
  <c r="G197" i="5"/>
  <c r="F197" i="5"/>
  <c r="F61" i="5" l="1"/>
  <c r="F60" i="5" s="1"/>
  <c r="F59" i="5" s="1"/>
  <c r="H46" i="4"/>
  <c r="H45" i="4" s="1"/>
  <c r="H47" i="4"/>
  <c r="E175" i="6"/>
  <c r="D175" i="6"/>
  <c r="E145" i="6" l="1"/>
  <c r="D145" i="6"/>
  <c r="E105" i="6"/>
  <c r="E104" i="6" s="1"/>
  <c r="D105" i="6"/>
  <c r="D104" i="6" s="1"/>
  <c r="E91" i="6"/>
  <c r="D91" i="6"/>
  <c r="E28" i="6"/>
  <c r="D28" i="6"/>
  <c r="G74" i="5"/>
  <c r="F74" i="5"/>
  <c r="G287" i="5"/>
  <c r="G286" i="5" s="1"/>
  <c r="G285" i="5" s="1"/>
  <c r="G284" i="5" s="1"/>
  <c r="G283" i="5" s="1"/>
  <c r="G282" i="5" s="1"/>
  <c r="F287" i="5"/>
  <c r="F286" i="5" s="1"/>
  <c r="F285" i="5" s="1"/>
  <c r="F284" i="5" s="1"/>
  <c r="F283" i="5" s="1"/>
  <c r="F282" i="5" s="1"/>
  <c r="G230" i="5"/>
  <c r="G229" i="5" s="1"/>
  <c r="G228" i="5" s="1"/>
  <c r="G227" i="5" s="1"/>
  <c r="G226" i="5" s="1"/>
  <c r="F230" i="5"/>
  <c r="F229" i="5" s="1"/>
  <c r="F228" i="5" s="1"/>
  <c r="F227" i="5" s="1"/>
  <c r="F226" i="5" s="1"/>
  <c r="G149" i="5"/>
  <c r="F149" i="5"/>
  <c r="G150" i="5"/>
  <c r="F150" i="5"/>
  <c r="G139" i="5"/>
  <c r="G138" i="5" s="1"/>
  <c r="G137" i="5" s="1"/>
  <c r="G136" i="5" s="1"/>
  <c r="F139" i="5"/>
  <c r="F138" i="5" s="1"/>
  <c r="F137" i="5" s="1"/>
  <c r="F136" i="5" s="1"/>
  <c r="G100" i="5"/>
  <c r="G99" i="5" s="1"/>
  <c r="G98" i="5" s="1"/>
  <c r="G97" i="5" s="1"/>
  <c r="F100" i="5"/>
  <c r="F99" i="5" s="1"/>
  <c r="F98" i="5" s="1"/>
  <c r="F97" i="5" s="1"/>
  <c r="G132" i="5"/>
  <c r="G131" i="5" s="1"/>
  <c r="F132" i="5"/>
  <c r="F131" i="5" s="1"/>
  <c r="H312" i="4"/>
  <c r="G312" i="4"/>
  <c r="H210" i="4"/>
  <c r="G210" i="4"/>
  <c r="H297" i="4"/>
  <c r="H296" i="4" s="1"/>
  <c r="H295" i="4" s="1"/>
  <c r="H294" i="4" s="1"/>
  <c r="H293" i="4" s="1"/>
  <c r="H292" i="4" s="1"/>
  <c r="G297" i="4"/>
  <c r="G296" i="4" s="1"/>
  <c r="G295" i="4" s="1"/>
  <c r="G294" i="4" s="1"/>
  <c r="G293" i="4" s="1"/>
  <c r="G292" i="4" s="1"/>
  <c r="H114" i="4"/>
  <c r="H113" i="4" s="1"/>
  <c r="H112" i="4" s="1"/>
  <c r="H111" i="4" s="1"/>
  <c r="H110" i="4" s="1"/>
  <c r="G114" i="4"/>
  <c r="G113" i="4" s="1"/>
  <c r="G112" i="4" s="1"/>
  <c r="H96" i="4"/>
  <c r="H95" i="4" s="1"/>
  <c r="H94" i="4" s="1"/>
  <c r="H93" i="4" s="1"/>
  <c r="G96" i="4"/>
  <c r="G95" i="4" s="1"/>
  <c r="G94" i="4" s="1"/>
  <c r="G93" i="4" s="1"/>
  <c r="H89" i="4"/>
  <c r="H88" i="4" s="1"/>
  <c r="G89" i="4"/>
  <c r="G88" i="4" s="1"/>
  <c r="G264" i="5"/>
  <c r="G263" i="5" s="1"/>
  <c r="G262" i="5" s="1"/>
  <c r="G261" i="5" s="1"/>
  <c r="F264" i="5"/>
  <c r="F263" i="5" s="1"/>
  <c r="F262" i="5" s="1"/>
  <c r="F261" i="5" s="1"/>
  <c r="H285" i="4"/>
  <c r="H284" i="4" s="1"/>
  <c r="H283" i="4" s="1"/>
  <c r="H282" i="4" s="1"/>
  <c r="G285" i="4"/>
  <c r="G284" i="4" s="1"/>
  <c r="G283" i="4" s="1"/>
  <c r="G282" i="4" s="1"/>
  <c r="E109" i="6"/>
  <c r="E108" i="6" s="1"/>
  <c r="E107" i="6" s="1"/>
  <c r="D109" i="6"/>
  <c r="D108" i="6" s="1"/>
  <c r="D107" i="6" s="1"/>
  <c r="E75" i="6"/>
  <c r="E74" i="6" s="1"/>
  <c r="E73" i="6" s="1"/>
  <c r="D75" i="6"/>
  <c r="D74" i="6" s="1"/>
  <c r="D73" i="6" s="1"/>
  <c r="E71" i="6"/>
  <c r="E66" i="6" s="1"/>
  <c r="D71" i="6"/>
  <c r="D66" i="6" s="1"/>
  <c r="E80" i="6"/>
  <c r="E79" i="6" s="1"/>
  <c r="E78" i="6" s="1"/>
  <c r="D80" i="6"/>
  <c r="D79" i="6" s="1"/>
  <c r="D78" i="6" s="1"/>
  <c r="E48" i="6"/>
  <c r="E47" i="6" s="1"/>
  <c r="D48" i="6"/>
  <c r="D47" i="6" s="1"/>
  <c r="G202" i="5"/>
  <c r="G201" i="5" s="1"/>
  <c r="F202" i="5"/>
  <c r="F201" i="5" s="1"/>
  <c r="G165" i="5"/>
  <c r="G164" i="5" s="1"/>
  <c r="G163" i="5" s="1"/>
  <c r="G162" i="5" s="1"/>
  <c r="F165" i="5"/>
  <c r="F164" i="5" s="1"/>
  <c r="F163" i="5" s="1"/>
  <c r="F162" i="5" s="1"/>
  <c r="G119" i="5"/>
  <c r="G118" i="5" s="1"/>
  <c r="G117" i="5" s="1"/>
  <c r="G116" i="5" s="1"/>
  <c r="G115" i="5" s="1"/>
  <c r="F119" i="5"/>
  <c r="F118" i="5" s="1"/>
  <c r="F117" i="5" s="1"/>
  <c r="F116" i="5" s="1"/>
  <c r="F115" i="5" s="1"/>
  <c r="E65" i="6" l="1"/>
  <c r="E64" i="6" s="1"/>
  <c r="D65" i="6"/>
  <c r="D64" i="6" s="1"/>
  <c r="G111" i="4"/>
  <c r="G110" i="4" s="1"/>
  <c r="G69" i="5"/>
  <c r="G68" i="5" s="1"/>
  <c r="G67" i="5" s="1"/>
  <c r="G66" i="5" s="1"/>
  <c r="F69" i="5"/>
  <c r="F68" i="5" s="1"/>
  <c r="F67" i="5" s="1"/>
  <c r="F66" i="5" s="1"/>
  <c r="H262" i="4"/>
  <c r="H261" i="4" s="1"/>
  <c r="G262" i="4"/>
  <c r="G261" i="4" s="1"/>
  <c r="H225" i="4"/>
  <c r="H224" i="4" s="1"/>
  <c r="H223" i="4" s="1"/>
  <c r="H222" i="4" s="1"/>
  <c r="G225" i="4"/>
  <c r="G224" i="4" s="1"/>
  <c r="G223" i="4" s="1"/>
  <c r="G222" i="4" s="1"/>
  <c r="H203" i="4"/>
  <c r="H202" i="4" s="1"/>
  <c r="H201" i="4" s="1"/>
  <c r="H200" i="4" s="1"/>
  <c r="H199" i="4" s="1"/>
  <c r="G203" i="4"/>
  <c r="G202" i="4" s="1"/>
  <c r="G201" i="4" s="1"/>
  <c r="G200" i="4" s="1"/>
  <c r="G199" i="4" s="1"/>
  <c r="H55" i="4"/>
  <c r="H54" i="4" s="1"/>
  <c r="H53" i="4" s="1"/>
  <c r="H52" i="4" s="1"/>
  <c r="G55" i="4"/>
  <c r="G54" i="4" l="1"/>
  <c r="G53" i="4" s="1"/>
  <c r="G52" i="4" s="1"/>
  <c r="E36" i="6" l="1"/>
  <c r="D36" i="6"/>
  <c r="E170" i="6"/>
  <c r="D170" i="6"/>
  <c r="E167" i="6"/>
  <c r="D167" i="6"/>
  <c r="E62" i="6"/>
  <c r="D62" i="6"/>
  <c r="G276" i="5"/>
  <c r="F276" i="5"/>
  <c r="G279" i="5"/>
  <c r="F279" i="5"/>
  <c r="G183" i="5"/>
  <c r="G182" i="5" s="1"/>
  <c r="G181" i="5" s="1"/>
  <c r="G180" i="5" s="1"/>
  <c r="F183" i="5"/>
  <c r="F182" i="5" s="1"/>
  <c r="F181" i="5" s="1"/>
  <c r="F180" i="5" s="1"/>
  <c r="G160" i="5"/>
  <c r="F160" i="5"/>
  <c r="G105" i="5"/>
  <c r="F105" i="5"/>
  <c r="D166" i="6" l="1"/>
  <c r="E166" i="6"/>
  <c r="G275" i="5"/>
  <c r="F275" i="5"/>
  <c r="H243" i="4"/>
  <c r="H242" i="4" s="1"/>
  <c r="H241" i="4" s="1"/>
  <c r="H240" i="4" s="1"/>
  <c r="G243" i="4"/>
  <c r="G242" i="4" s="1"/>
  <c r="G241" i="4" s="1"/>
  <c r="G240" i="4" s="1"/>
  <c r="H220" i="4"/>
  <c r="G220" i="4"/>
  <c r="H152" i="4" l="1"/>
  <c r="G152" i="4"/>
  <c r="H149" i="4"/>
  <c r="G149" i="4"/>
  <c r="H75" i="4"/>
  <c r="G75" i="4"/>
  <c r="E84" i="6"/>
  <c r="E83" i="6" s="1"/>
  <c r="E82" i="6" s="1"/>
  <c r="E77" i="6" s="1"/>
  <c r="D84" i="6"/>
  <c r="D83" i="6" s="1"/>
  <c r="D82" i="6" s="1"/>
  <c r="D77" i="6" s="1"/>
  <c r="E23" i="6"/>
  <c r="D23" i="6"/>
  <c r="H148" i="4" l="1"/>
  <c r="G148" i="4"/>
  <c r="H189" i="4" l="1"/>
  <c r="H188" i="4" s="1"/>
  <c r="H187" i="4" s="1"/>
  <c r="H186" i="4" s="1"/>
  <c r="H185" i="4" s="1"/>
  <c r="H184" i="4" s="1"/>
  <c r="G189" i="4"/>
  <c r="G188" i="4" s="1"/>
  <c r="G187" i="4" s="1"/>
  <c r="G186" i="4" s="1"/>
  <c r="G185" i="4" s="1"/>
  <c r="G184" i="4" s="1"/>
  <c r="E161" i="6" l="1"/>
  <c r="D161" i="6"/>
  <c r="G112" i="5"/>
  <c r="G111" i="5" s="1"/>
  <c r="G110" i="5" s="1"/>
  <c r="G109" i="5" s="1"/>
  <c r="G108" i="5" s="1"/>
  <c r="F112" i="5"/>
  <c r="F111" i="5" s="1"/>
  <c r="F110" i="5" s="1"/>
  <c r="F109" i="5" s="1"/>
  <c r="F108" i="5" s="1"/>
  <c r="H196" i="4"/>
  <c r="H195" i="4" s="1"/>
  <c r="H194" i="4" s="1"/>
  <c r="H193" i="4" s="1"/>
  <c r="H192" i="4" s="1"/>
  <c r="H191" i="4" s="1"/>
  <c r="G196" i="4"/>
  <c r="G195" i="4" s="1"/>
  <c r="G194" i="4" s="1"/>
  <c r="G193" i="4" s="1"/>
  <c r="G192" i="4" s="1"/>
  <c r="G191" i="4" s="1"/>
  <c r="E60" i="6" l="1"/>
  <c r="E59" i="6" s="1"/>
  <c r="D60" i="6"/>
  <c r="D59" i="6" s="1"/>
  <c r="G158" i="5"/>
  <c r="F158" i="5"/>
  <c r="H218" i="4"/>
  <c r="G218" i="4"/>
  <c r="E102" i="6"/>
  <c r="D102" i="6"/>
  <c r="E184" i="6"/>
  <c r="E183" i="6" s="1"/>
  <c r="E181" i="6"/>
  <c r="E180" i="6" s="1"/>
  <c r="E178" i="6"/>
  <c r="E159" i="6"/>
  <c r="E157" i="6"/>
  <c r="E154" i="6"/>
  <c r="E152" i="6"/>
  <c r="E147" i="6"/>
  <c r="E144" i="6" s="1"/>
  <c r="E141" i="6"/>
  <c r="E137" i="6"/>
  <c r="E135" i="6"/>
  <c r="E133" i="6"/>
  <c r="E130" i="6"/>
  <c r="E127" i="6"/>
  <c r="E125" i="6"/>
  <c r="E123" i="6"/>
  <c r="E121" i="6"/>
  <c r="E118" i="6"/>
  <c r="E114" i="6"/>
  <c r="E100" i="6"/>
  <c r="E98" i="6"/>
  <c r="E93" i="6"/>
  <c r="E89" i="6"/>
  <c r="E57" i="6"/>
  <c r="E56" i="6" s="1"/>
  <c r="E52" i="6"/>
  <c r="E51" i="6" s="1"/>
  <c r="E50" i="6" s="1"/>
  <c r="E45" i="6"/>
  <c r="E43" i="6"/>
  <c r="E34" i="6"/>
  <c r="E32" i="6"/>
  <c r="E30" i="6"/>
  <c r="E26" i="6"/>
  <c r="E21" i="6"/>
  <c r="E19" i="6"/>
  <c r="E17" i="6"/>
  <c r="G242" i="5"/>
  <c r="G241" i="5" s="1"/>
  <c r="G240" i="5" s="1"/>
  <c r="G239" i="5" s="1"/>
  <c r="G129" i="5"/>
  <c r="F129" i="5"/>
  <c r="G294" i="5"/>
  <c r="G293" i="5" s="1"/>
  <c r="G292" i="5" s="1"/>
  <c r="G291" i="5" s="1"/>
  <c r="G290" i="5" s="1"/>
  <c r="G289" i="5" s="1"/>
  <c r="G269" i="5"/>
  <c r="G268" i="5" s="1"/>
  <c r="G267" i="5" s="1"/>
  <c r="G252" i="5"/>
  <c r="G251" i="5" s="1"/>
  <c r="G249" i="5"/>
  <c r="G248" i="5" s="1"/>
  <c r="G237" i="5"/>
  <c r="G236" i="5" s="1"/>
  <c r="G224" i="5"/>
  <c r="G223" i="5" s="1"/>
  <c r="G222" i="5" s="1"/>
  <c r="G221" i="5" s="1"/>
  <c r="G220" i="5" s="1"/>
  <c r="G218" i="5"/>
  <c r="G216" i="5"/>
  <c r="G210" i="5"/>
  <c r="G209" i="5" s="1"/>
  <c r="G207" i="5"/>
  <c r="G206" i="5" s="1"/>
  <c r="G195" i="5"/>
  <c r="G193" i="5"/>
  <c r="G191" i="5"/>
  <c r="G189" i="5"/>
  <c r="G178" i="5"/>
  <c r="G176" i="5"/>
  <c r="G174" i="5"/>
  <c r="G172" i="5"/>
  <c r="G152" i="5"/>
  <c r="G148" i="5" s="1"/>
  <c r="G147" i="5" s="1"/>
  <c r="G146" i="5" s="1"/>
  <c r="G144" i="5"/>
  <c r="G143" i="5" s="1"/>
  <c r="G142" i="5" s="1"/>
  <c r="G141" i="5" s="1"/>
  <c r="G135" i="5" s="1"/>
  <c r="G127" i="5"/>
  <c r="G125" i="5"/>
  <c r="G104" i="5"/>
  <c r="G103" i="5" s="1"/>
  <c r="G102" i="5" s="1"/>
  <c r="G96" i="5" s="1"/>
  <c r="G95" i="5" s="1"/>
  <c r="G93" i="5"/>
  <c r="G92" i="5" s="1"/>
  <c r="G91" i="5" s="1"/>
  <c r="G90" i="5" s="1"/>
  <c r="G89" i="5" s="1"/>
  <c r="G88" i="5" s="1"/>
  <c r="G86" i="5"/>
  <c r="G83" i="5"/>
  <c r="G80" i="5"/>
  <c r="G78" i="5"/>
  <c r="G77" i="5" s="1"/>
  <c r="G73" i="5"/>
  <c r="G56" i="5"/>
  <c r="G55" i="5" s="1"/>
  <c r="G51" i="5"/>
  <c r="G50" i="5" s="1"/>
  <c r="G49" i="5" s="1"/>
  <c r="G48" i="5" s="1"/>
  <c r="G45" i="5"/>
  <c r="G44" i="5" s="1"/>
  <c r="G43" i="5" s="1"/>
  <c r="G42" i="5" s="1"/>
  <c r="G39" i="5"/>
  <c r="G38" i="5" s="1"/>
  <c r="G37" i="5" s="1"/>
  <c r="G36" i="5" s="1"/>
  <c r="G35" i="5" s="1"/>
  <c r="G31" i="5"/>
  <c r="G30" i="5" s="1"/>
  <c r="G29" i="5" s="1"/>
  <c r="G28" i="5" s="1"/>
  <c r="G27" i="5" s="1"/>
  <c r="G25" i="5"/>
  <c r="G24" i="5" s="1"/>
  <c r="G23" i="5" s="1"/>
  <c r="G22" i="5" s="1"/>
  <c r="G21" i="5" s="1"/>
  <c r="G19" i="5"/>
  <c r="G18" i="5" s="1"/>
  <c r="G17" i="5" s="1"/>
  <c r="G16" i="5" s="1"/>
  <c r="G15" i="5" s="1"/>
  <c r="G188" i="5" l="1"/>
  <c r="E25" i="6"/>
  <c r="G41" i="5"/>
  <c r="G215" i="5"/>
  <c r="G214" i="5" s="1"/>
  <c r="E120" i="6"/>
  <c r="E177" i="6"/>
  <c r="E174" i="6" s="1"/>
  <c r="E173" i="6" s="1"/>
  <c r="E88" i="6"/>
  <c r="E87" i="6" s="1"/>
  <c r="E86" i="6" s="1"/>
  <c r="G72" i="5"/>
  <c r="G71" i="5" s="1"/>
  <c r="G58" i="5" s="1"/>
  <c r="E143" i="6"/>
  <c r="E156" i="6"/>
  <c r="G171" i="5"/>
  <c r="G170" i="5" s="1"/>
  <c r="G169" i="5" s="1"/>
  <c r="G168" i="5" s="1"/>
  <c r="G157" i="5"/>
  <c r="G156" i="5" s="1"/>
  <c r="G155" i="5" s="1"/>
  <c r="F157" i="5"/>
  <c r="F156" i="5" s="1"/>
  <c r="F155" i="5" s="1"/>
  <c r="F154" i="5" s="1"/>
  <c r="H217" i="4"/>
  <c r="H216" i="4" s="1"/>
  <c r="H215" i="4" s="1"/>
  <c r="H214" i="4" s="1"/>
  <c r="G217" i="4"/>
  <c r="G216" i="4" s="1"/>
  <c r="G215" i="4" s="1"/>
  <c r="G214" i="4" s="1"/>
  <c r="E140" i="6"/>
  <c r="E139" i="6"/>
  <c r="E97" i="6"/>
  <c r="E96" i="6" s="1"/>
  <c r="E95" i="6" s="1"/>
  <c r="E165" i="6"/>
  <c r="E164" i="6" s="1"/>
  <c r="E113" i="6"/>
  <c r="E55" i="6"/>
  <c r="E54" i="6" s="1"/>
  <c r="G274" i="5"/>
  <c r="G273" i="5" s="1"/>
  <c r="G272" i="5" s="1"/>
  <c r="G271" i="5" s="1"/>
  <c r="G266" i="5"/>
  <c r="G260" i="5" s="1"/>
  <c r="E151" i="6"/>
  <c r="E42" i="6"/>
  <c r="E16" i="6"/>
  <c r="G124" i="5"/>
  <c r="G54" i="5"/>
  <c r="G53" i="5" s="1"/>
  <c r="G247" i="5"/>
  <c r="G246" i="5" s="1"/>
  <c r="G245" i="5" s="1"/>
  <c r="G244" i="5" s="1"/>
  <c r="G235" i="5"/>
  <c r="G234" i="5" s="1"/>
  <c r="G233" i="5" s="1"/>
  <c r="G232" i="5" s="1"/>
  <c r="G205" i="5"/>
  <c r="G204" i="5" s="1"/>
  <c r="G123" i="5" l="1"/>
  <c r="G122" i="5" s="1"/>
  <c r="G121" i="5" s="1"/>
  <c r="G107" i="5" s="1"/>
  <c r="G213" i="5"/>
  <c r="G212" i="5" s="1"/>
  <c r="G187" i="5"/>
  <c r="G186" i="5" s="1"/>
  <c r="G185" i="5" s="1"/>
  <c r="E15" i="6"/>
  <c r="E14" i="6" s="1"/>
  <c r="G154" i="5"/>
  <c r="G134" i="5" s="1"/>
  <c r="E150" i="6"/>
  <c r="E149" i="6" s="1"/>
  <c r="E112" i="6"/>
  <c r="E111" i="6" s="1"/>
  <c r="E187" i="6" l="1"/>
  <c r="G167" i="5"/>
  <c r="G14" i="5"/>
  <c r="G297" i="5" l="1"/>
  <c r="H86" i="4"/>
  <c r="G86" i="4"/>
  <c r="H311" i="4" l="1"/>
  <c r="H310" i="4" s="1"/>
  <c r="H309" i="4" s="1"/>
  <c r="H304" i="4"/>
  <c r="H303" i="4" s="1"/>
  <c r="H302" i="4" s="1"/>
  <c r="H301" i="4" s="1"/>
  <c r="H300" i="4" s="1"/>
  <c r="H299" i="4" s="1"/>
  <c r="H290" i="4"/>
  <c r="H289" i="4" s="1"/>
  <c r="H288" i="4" s="1"/>
  <c r="H287" i="4" s="1"/>
  <c r="H278" i="4"/>
  <c r="H276" i="4"/>
  <c r="H270" i="4"/>
  <c r="H269" i="4" s="1"/>
  <c r="H267" i="4"/>
  <c r="H266" i="4" s="1"/>
  <c r="H255" i="4"/>
  <c r="H253" i="4"/>
  <c r="H251" i="4"/>
  <c r="H249" i="4"/>
  <c r="H238" i="4"/>
  <c r="H236" i="4"/>
  <c r="H234" i="4"/>
  <c r="H232" i="4"/>
  <c r="H212" i="4"/>
  <c r="H182" i="4"/>
  <c r="H181" i="4" s="1"/>
  <c r="H180" i="4" s="1"/>
  <c r="H179" i="4" s="1"/>
  <c r="H178" i="4" s="1"/>
  <c r="H177" i="4" s="1"/>
  <c r="H175" i="4"/>
  <c r="H174" i="4" s="1"/>
  <c r="H169" i="4"/>
  <c r="H168" i="4" s="1"/>
  <c r="H167" i="4" s="1"/>
  <c r="H166" i="4" s="1"/>
  <c r="H165" i="4" s="1"/>
  <c r="H161" i="4"/>
  <c r="H160" i="4" s="1"/>
  <c r="H136" i="4"/>
  <c r="H135" i="4" s="1"/>
  <c r="H133" i="4"/>
  <c r="H132" i="4" s="1"/>
  <c r="H126" i="4"/>
  <c r="H125" i="4" s="1"/>
  <c r="H124" i="4" s="1"/>
  <c r="H123" i="4" s="1"/>
  <c r="H121" i="4"/>
  <c r="H120" i="4" s="1"/>
  <c r="H108" i="4"/>
  <c r="H107" i="4" s="1"/>
  <c r="H106" i="4" s="1"/>
  <c r="H105" i="4" s="1"/>
  <c r="H104" i="4" s="1"/>
  <c r="H103" i="4" s="1"/>
  <c r="H101" i="4"/>
  <c r="H100" i="4" s="1"/>
  <c r="H99" i="4" s="1"/>
  <c r="H98" i="4" s="1"/>
  <c r="H84" i="4"/>
  <c r="H82" i="4"/>
  <c r="H74" i="4"/>
  <c r="H73" i="4" s="1"/>
  <c r="H72" i="4" s="1"/>
  <c r="H71" i="4" s="1"/>
  <c r="H70" i="4" s="1"/>
  <c r="H68" i="4"/>
  <c r="H65" i="4"/>
  <c r="H62" i="4"/>
  <c r="H60" i="4"/>
  <c r="H59" i="4" s="1"/>
  <c r="H42" i="4"/>
  <c r="H41" i="4" s="1"/>
  <c r="H40" i="4" s="1"/>
  <c r="H39" i="4" s="1"/>
  <c r="H38" i="4" s="1"/>
  <c r="H34" i="4"/>
  <c r="H33" i="4" s="1"/>
  <c r="H32" i="4" s="1"/>
  <c r="H31" i="4" s="1"/>
  <c r="H30" i="4" s="1"/>
  <c r="H28" i="4"/>
  <c r="H27" i="4" s="1"/>
  <c r="H26" i="4" s="1"/>
  <c r="H25" i="4" s="1"/>
  <c r="H24" i="4" s="1"/>
  <c r="H20" i="4"/>
  <c r="H19" i="4" s="1"/>
  <c r="D184" i="6"/>
  <c r="D183" i="6" s="1"/>
  <c r="D181" i="6"/>
  <c r="D180" i="6" s="1"/>
  <c r="D178" i="6"/>
  <c r="D159" i="6"/>
  <c r="D157" i="6"/>
  <c r="D154" i="6"/>
  <c r="D152" i="6"/>
  <c r="D147" i="6"/>
  <c r="D144" i="6" s="1"/>
  <c r="D141" i="6"/>
  <c r="D137" i="6"/>
  <c r="D135" i="6"/>
  <c r="D133" i="6"/>
  <c r="D130" i="6"/>
  <c r="D127" i="6"/>
  <c r="D125" i="6"/>
  <c r="D123" i="6"/>
  <c r="D121" i="6"/>
  <c r="D118" i="6"/>
  <c r="D114" i="6"/>
  <c r="D100" i="6"/>
  <c r="D98" i="6"/>
  <c r="D93" i="6"/>
  <c r="D89" i="6"/>
  <c r="D57" i="6"/>
  <c r="D56" i="6" s="1"/>
  <c r="D55" i="6" s="1"/>
  <c r="D52" i="6"/>
  <c r="D51" i="6" s="1"/>
  <c r="D50" i="6" s="1"/>
  <c r="D45" i="6"/>
  <c r="D43" i="6"/>
  <c r="D34" i="6"/>
  <c r="D32" i="6"/>
  <c r="D30" i="6"/>
  <c r="D26" i="6"/>
  <c r="D21" i="6"/>
  <c r="D19" i="6"/>
  <c r="D17" i="6"/>
  <c r="F294" i="5"/>
  <c r="F293" i="5" s="1"/>
  <c r="F292" i="5" s="1"/>
  <c r="F291" i="5" s="1"/>
  <c r="F290" i="5" s="1"/>
  <c r="F289" i="5" s="1"/>
  <c r="F269" i="5"/>
  <c r="F268" i="5" s="1"/>
  <c r="F267" i="5" s="1"/>
  <c r="F252" i="5"/>
  <c r="F251" i="5" s="1"/>
  <c r="F249" i="5"/>
  <c r="F248" i="5" s="1"/>
  <c r="F242" i="5"/>
  <c r="F241" i="5" s="1"/>
  <c r="F240" i="5" s="1"/>
  <c r="F239" i="5" s="1"/>
  <c r="F237" i="5"/>
  <c r="F236" i="5" s="1"/>
  <c r="F224" i="5"/>
  <c r="F223" i="5" s="1"/>
  <c r="F222" i="5" s="1"/>
  <c r="F221" i="5" s="1"/>
  <c r="F220" i="5" s="1"/>
  <c r="F218" i="5"/>
  <c r="F216" i="5"/>
  <c r="F210" i="5"/>
  <c r="F209" i="5" s="1"/>
  <c r="F207" i="5"/>
  <c r="F206" i="5" s="1"/>
  <c r="F195" i="5"/>
  <c r="F193" i="5"/>
  <c r="F191" i="5"/>
  <c r="F189" i="5"/>
  <c r="F178" i="5"/>
  <c r="F176" i="5"/>
  <c r="F174" i="5"/>
  <c r="F172" i="5"/>
  <c r="F152" i="5"/>
  <c r="F148" i="5" s="1"/>
  <c r="F147" i="5" s="1"/>
  <c r="F146" i="5" s="1"/>
  <c r="F144" i="5"/>
  <c r="F143" i="5" s="1"/>
  <c r="F142" i="5" s="1"/>
  <c r="F141" i="5" s="1"/>
  <c r="F135" i="5" s="1"/>
  <c r="F127" i="5"/>
  <c r="F125" i="5"/>
  <c r="F104" i="5"/>
  <c r="F103" i="5" s="1"/>
  <c r="F102" i="5" s="1"/>
  <c r="F96" i="5" s="1"/>
  <c r="F95" i="5" s="1"/>
  <c r="F93" i="5"/>
  <c r="F92" i="5" s="1"/>
  <c r="F91" i="5" s="1"/>
  <c r="F90" i="5" s="1"/>
  <c r="F89" i="5" s="1"/>
  <c r="F88" i="5" s="1"/>
  <c r="F86" i="5"/>
  <c r="F83" i="5"/>
  <c r="F80" i="5"/>
  <c r="F78" i="5"/>
  <c r="F73" i="5"/>
  <c r="F56" i="5"/>
  <c r="F55" i="5" s="1"/>
  <c r="F51" i="5"/>
  <c r="F50" i="5" s="1"/>
  <c r="F49" i="5" s="1"/>
  <c r="F48" i="5" s="1"/>
  <c r="F45" i="5"/>
  <c r="F44" i="5" s="1"/>
  <c r="F43" i="5" s="1"/>
  <c r="F42" i="5" s="1"/>
  <c r="F39" i="5"/>
  <c r="F38" i="5" s="1"/>
  <c r="F37" i="5" s="1"/>
  <c r="F36" i="5" s="1"/>
  <c r="F35" i="5" s="1"/>
  <c r="F31" i="5"/>
  <c r="F30" i="5" s="1"/>
  <c r="F29" i="5" s="1"/>
  <c r="F28" i="5" s="1"/>
  <c r="F27" i="5" s="1"/>
  <c r="F25" i="5"/>
  <c r="F24" i="5" s="1"/>
  <c r="F23" i="5" s="1"/>
  <c r="F22" i="5" s="1"/>
  <c r="F21" i="5" s="1"/>
  <c r="F19" i="5"/>
  <c r="F18" i="5" s="1"/>
  <c r="F17" i="5" s="1"/>
  <c r="F16" i="5" s="1"/>
  <c r="F15" i="5" s="1"/>
  <c r="G20" i="4"/>
  <c r="G19" i="4" s="1"/>
  <c r="G28" i="4"/>
  <c r="G27" i="4" s="1"/>
  <c r="G26" i="4" s="1"/>
  <c r="G25" i="4" s="1"/>
  <c r="G24" i="4" s="1"/>
  <c r="G34" i="4"/>
  <c r="G33" i="4" s="1"/>
  <c r="G32" i="4" s="1"/>
  <c r="G31" i="4" s="1"/>
  <c r="G30" i="4" s="1"/>
  <c r="G42" i="4"/>
  <c r="G41" i="4" s="1"/>
  <c r="G40" i="4" s="1"/>
  <c r="G39" i="4" s="1"/>
  <c r="G38" i="4" s="1"/>
  <c r="G60" i="4"/>
  <c r="G62" i="4"/>
  <c r="G65" i="4"/>
  <c r="G68" i="4"/>
  <c r="G74" i="4"/>
  <c r="G73" i="4" s="1"/>
  <c r="G72" i="4" s="1"/>
  <c r="G71" i="4" s="1"/>
  <c r="G70" i="4" s="1"/>
  <c r="G82" i="4"/>
  <c r="G84" i="4"/>
  <c r="G101" i="4"/>
  <c r="G100" i="4" s="1"/>
  <c r="G99" i="4" s="1"/>
  <c r="G98" i="4" s="1"/>
  <c r="G108" i="4"/>
  <c r="G107" i="4" s="1"/>
  <c r="G106" i="4" s="1"/>
  <c r="G105" i="4" s="1"/>
  <c r="G104" i="4" s="1"/>
  <c r="G103" i="4" s="1"/>
  <c r="G121" i="4"/>
  <c r="G120" i="4" s="1"/>
  <c r="G126" i="4"/>
  <c r="G125" i="4" s="1"/>
  <c r="G124" i="4" s="1"/>
  <c r="G123" i="4" s="1"/>
  <c r="G133" i="4"/>
  <c r="G132" i="4" s="1"/>
  <c r="G136" i="4"/>
  <c r="G135" i="4" s="1"/>
  <c r="G161" i="4"/>
  <c r="G160" i="4" s="1"/>
  <c r="G169" i="4"/>
  <c r="G168" i="4" s="1"/>
  <c r="G167" i="4" s="1"/>
  <c r="G166" i="4" s="1"/>
  <c r="G165" i="4" s="1"/>
  <c r="G175" i="4"/>
  <c r="G174" i="4" s="1"/>
  <c r="G182" i="4"/>
  <c r="G181" i="4" s="1"/>
  <c r="G180" i="4" s="1"/>
  <c r="G179" i="4" s="1"/>
  <c r="G178" i="4" s="1"/>
  <c r="G177" i="4" s="1"/>
  <c r="G212" i="4"/>
  <c r="G232" i="4"/>
  <c r="G234" i="4"/>
  <c r="G236" i="4"/>
  <c r="G238" i="4"/>
  <c r="G249" i="4"/>
  <c r="G251" i="4"/>
  <c r="G253" i="4"/>
  <c r="G255" i="4"/>
  <c r="G267" i="4"/>
  <c r="G266" i="4" s="1"/>
  <c r="G270" i="4"/>
  <c r="G269" i="4" s="1"/>
  <c r="G276" i="4"/>
  <c r="G278" i="4"/>
  <c r="G290" i="4"/>
  <c r="G289" i="4" s="1"/>
  <c r="G288" i="4" s="1"/>
  <c r="G287" i="4" s="1"/>
  <c r="G304" i="4"/>
  <c r="G303" i="4" s="1"/>
  <c r="G302" i="4" s="1"/>
  <c r="G301" i="4" s="1"/>
  <c r="G300" i="4" s="1"/>
  <c r="G299" i="4" s="1"/>
  <c r="G311" i="4"/>
  <c r="G310" i="4" s="1"/>
  <c r="G309" i="4" s="1"/>
  <c r="G59" i="4" l="1"/>
  <c r="F77" i="5"/>
  <c r="G248" i="4"/>
  <c r="G247" i="4" s="1"/>
  <c r="G246" i="4" s="1"/>
  <c r="H248" i="4"/>
  <c r="H247" i="4" s="1"/>
  <c r="H246" i="4" s="1"/>
  <c r="F188" i="5"/>
  <c r="D25" i="6"/>
  <c r="F215" i="5"/>
  <c r="F214" i="5" s="1"/>
  <c r="F41" i="5"/>
  <c r="G159" i="4"/>
  <c r="G158" i="4" s="1"/>
  <c r="G157" i="4" s="1"/>
  <c r="G156" i="4" s="1"/>
  <c r="G155" i="4" s="1"/>
  <c r="H18" i="4"/>
  <c r="H17" i="4" s="1"/>
  <c r="H16" i="4" s="1"/>
  <c r="H15" i="4" s="1"/>
  <c r="H14" i="4" s="1"/>
  <c r="G18" i="4"/>
  <c r="G17" i="4" s="1"/>
  <c r="G16" i="4" s="1"/>
  <c r="G15" i="4" s="1"/>
  <c r="G14" i="4" s="1"/>
  <c r="H159" i="4"/>
  <c r="H158" i="4" s="1"/>
  <c r="H157" i="4" s="1"/>
  <c r="H156" i="4" s="1"/>
  <c r="H155" i="4" s="1"/>
  <c r="D177" i="6"/>
  <c r="D174" i="6" s="1"/>
  <c r="D173" i="6" s="1"/>
  <c r="D120" i="6"/>
  <c r="D88" i="6"/>
  <c r="D87" i="6" s="1"/>
  <c r="D86" i="6" s="1"/>
  <c r="F72" i="5"/>
  <c r="F71" i="5" s="1"/>
  <c r="F58" i="5" s="1"/>
  <c r="G209" i="4"/>
  <c r="G208" i="4" s="1"/>
  <c r="G207" i="4" s="1"/>
  <c r="G206" i="4" s="1"/>
  <c r="G205" i="4" s="1"/>
  <c r="H209" i="4"/>
  <c r="H208" i="4" s="1"/>
  <c r="H207" i="4" s="1"/>
  <c r="H206" i="4" s="1"/>
  <c r="H205" i="4" s="1"/>
  <c r="G92" i="4"/>
  <c r="G91" i="4" s="1"/>
  <c r="H92" i="4"/>
  <c r="H91" i="4" s="1"/>
  <c r="G281" i="4"/>
  <c r="G280" i="4" s="1"/>
  <c r="H281" i="4"/>
  <c r="H280" i="4" s="1"/>
  <c r="D143" i="6"/>
  <c r="D156" i="6"/>
  <c r="F171" i="5"/>
  <c r="F170" i="5" s="1"/>
  <c r="F169" i="5" s="1"/>
  <c r="F168" i="5" s="1"/>
  <c r="D140" i="6"/>
  <c r="D139" i="6"/>
  <c r="D97" i="6"/>
  <c r="D96" i="6" s="1"/>
  <c r="D95" i="6" s="1"/>
  <c r="D113" i="6"/>
  <c r="F134" i="5"/>
  <c r="D42" i="6"/>
  <c r="D16" i="6"/>
  <c r="D151" i="6"/>
  <c r="D54" i="6"/>
  <c r="D165" i="6"/>
  <c r="D164" i="6" s="1"/>
  <c r="F266" i="5"/>
  <c r="F260" i="5" s="1"/>
  <c r="F124" i="5"/>
  <c r="F235" i="5"/>
  <c r="F234" i="5" s="1"/>
  <c r="F233" i="5" s="1"/>
  <c r="F232" i="5" s="1"/>
  <c r="F54" i="5"/>
  <c r="F53" i="5" s="1"/>
  <c r="F247" i="5"/>
  <c r="F246" i="5" s="1"/>
  <c r="F245" i="5" s="1"/>
  <c r="F244" i="5" s="1"/>
  <c r="F274" i="5"/>
  <c r="F273" i="5" s="1"/>
  <c r="F272" i="5" s="1"/>
  <c r="F271" i="5" s="1"/>
  <c r="G173" i="4"/>
  <c r="G172" i="4" s="1"/>
  <c r="G164" i="4" s="1"/>
  <c r="G275" i="4"/>
  <c r="G274" i="4" s="1"/>
  <c r="H81" i="4"/>
  <c r="G81" i="4"/>
  <c r="G119" i="4"/>
  <c r="G118" i="4" s="1"/>
  <c r="G117" i="4" s="1"/>
  <c r="G116" i="4" s="1"/>
  <c r="H265" i="4"/>
  <c r="H264" i="4" s="1"/>
  <c r="G308" i="4"/>
  <c r="G307" i="4" s="1"/>
  <c r="G306" i="4" s="1"/>
  <c r="H275" i="4"/>
  <c r="H274" i="4" s="1"/>
  <c r="H273" i="4" s="1"/>
  <c r="H272" i="4" s="1"/>
  <c r="H131" i="4"/>
  <c r="H130" i="4" s="1"/>
  <c r="H129" i="4" s="1"/>
  <c r="H128" i="4" s="1"/>
  <c r="G265" i="4"/>
  <c r="G264" i="4" s="1"/>
  <c r="H173" i="4"/>
  <c r="H172" i="4" s="1"/>
  <c r="H164" i="4" s="1"/>
  <c r="G131" i="4"/>
  <c r="G130" i="4" s="1"/>
  <c r="G129" i="4" s="1"/>
  <c r="G128" i="4" s="1"/>
  <c r="G58" i="4"/>
  <c r="G231" i="4"/>
  <c r="G230" i="4" s="1"/>
  <c r="G229" i="4" s="1"/>
  <c r="G228" i="4" s="1"/>
  <c r="H119" i="4"/>
  <c r="H118" i="4" s="1"/>
  <c r="H117" i="4" s="1"/>
  <c r="H116" i="4" s="1"/>
  <c r="G147" i="4"/>
  <c r="G146" i="4" s="1"/>
  <c r="G145" i="4" s="1"/>
  <c r="G144" i="4" s="1"/>
  <c r="H58" i="4"/>
  <c r="H57" i="4" s="1"/>
  <c r="H44" i="4" s="1"/>
  <c r="H147" i="4"/>
  <c r="H146" i="4" s="1"/>
  <c r="H145" i="4" s="1"/>
  <c r="H144" i="4" s="1"/>
  <c r="H231" i="4"/>
  <c r="H230" i="4" s="1"/>
  <c r="H229" i="4" s="1"/>
  <c r="H228" i="4" s="1"/>
  <c r="H308" i="4"/>
  <c r="H307" i="4" s="1"/>
  <c r="H306" i="4" s="1"/>
  <c r="F205" i="5"/>
  <c r="F204" i="5" s="1"/>
  <c r="D150" i="6" l="1"/>
  <c r="D149" i="6" s="1"/>
  <c r="F123" i="5"/>
  <c r="F122" i="5" s="1"/>
  <c r="F121" i="5" s="1"/>
  <c r="F107" i="5" s="1"/>
  <c r="F213" i="5"/>
  <c r="F212" i="5" s="1"/>
  <c r="H80" i="4"/>
  <c r="H79" i="4" s="1"/>
  <c r="H78" i="4" s="1"/>
  <c r="H77" i="4" s="1"/>
  <c r="G80" i="4"/>
  <c r="G79" i="4" s="1"/>
  <c r="G78" i="4" s="1"/>
  <c r="G77" i="4" s="1"/>
  <c r="G273" i="4"/>
  <c r="G272" i="4" s="1"/>
  <c r="F187" i="5"/>
  <c r="F186" i="5" s="1"/>
  <c r="F185" i="5" s="1"/>
  <c r="F167" i="5" s="1"/>
  <c r="D15" i="6"/>
  <c r="D14" i="6" s="1"/>
  <c r="G245" i="4"/>
  <c r="H245" i="4"/>
  <c r="H227" i="4" s="1"/>
  <c r="H23" i="4"/>
  <c r="G57" i="4"/>
  <c r="G44" i="4" s="1"/>
  <c r="D112" i="6"/>
  <c r="D111" i="6" s="1"/>
  <c r="D187" i="6" l="1"/>
  <c r="H163" i="4"/>
  <c r="G227" i="4"/>
  <c r="G163" i="4" s="1"/>
  <c r="G23" i="4"/>
  <c r="G22" i="4" s="1"/>
  <c r="H22" i="4"/>
  <c r="F14" i="5"/>
  <c r="F297" i="5" s="1"/>
  <c r="G316" i="4" l="1"/>
  <c r="H316" i="4"/>
</calcChain>
</file>

<file path=xl/sharedStrings.xml><?xml version="1.0" encoding="utf-8"?>
<sst xmlns="http://schemas.openxmlformats.org/spreadsheetml/2006/main" count="2770" uniqueCount="343">
  <si>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</si>
  <si>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</si>
  <si>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</si>
  <si>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</si>
  <si>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</si>
  <si>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</si>
  <si>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</si>
  <si>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</si>
  <si>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</si>
  <si>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</si>
  <si>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</si>
  <si>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</si>
  <si>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</si>
  <si>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</si>
  <si>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</si>
  <si>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</si>
  <si>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</si>
  <si>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</si>
  <si>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</si>
  <si>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</si>
  <si>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</si>
  <si>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</si>
  <si>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</si>
  <si>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</si>
  <si>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</si>
  <si>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</si>
  <si>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</si>
  <si>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</si>
  <si>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</si>
  <si>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</si>
  <si>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</si>
  <si>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</si>
  <si>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</si>
  <si>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</si>
  <si>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</si>
  <si>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</si>
  <si>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</si>
  <si>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</si>
  <si>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</si>
  <si>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</si>
  <si>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</si>
  <si>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</si>
  <si>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</si>
  <si>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</si>
  <si>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</si>
  <si>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</si>
  <si>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</si>
  <si>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</si>
  <si>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</si>
  <si>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</si>
  <si>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</si>
  <si>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</si>
  <si>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</si>
  <si>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</si>
  <si>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</si>
  <si>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</si>
  <si>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</si>
  <si>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</si>
  <si>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</si>
  <si>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</si>
  <si>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</si>
  <si>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</si>
  <si>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</si>
  <si>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</si>
  <si>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</si>
  <si>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</si>
  <si>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</si>
  <si>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</si>
  <si>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</si>
  <si>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</si>
  <si>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</si>
  <si>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</si>
  <si>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</si>
  <si>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</si>
  <si>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</si>
  <si>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</si>
  <si>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</si>
  <si>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</si>
  <si>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</si>
  <si>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</si>
  <si>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</si>
  <si>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</si>
  <si>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</si>
  <si>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</si>
  <si>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</si>
  <si>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</si>
  <si>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</si>
  <si>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</si>
  <si>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</si>
  <si>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</si>
  <si>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</si>
  <si>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</si>
  <si>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</si>
  <si>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</si>
  <si>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</si>
  <si>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</si>
  <si>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</si>
  <si>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</si>
  <si>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</si>
  <si>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</si>
  <si>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</si>
  <si>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</si>
  <si>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</si>
  <si>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</si>
  <si>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</si>
  <si>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</si>
  <si>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</si>
  <si>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</si>
  <si>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</si>
  <si>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07 3 01 00000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</si>
  <si>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</si>
  <si>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</si>
  <si>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</si>
  <si>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</si>
  <si>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</si>
  <si>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</si>
  <si>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</si>
  <si>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</si>
  <si>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</si>
  <si>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</si>
  <si>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</si>
  <si>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</si>
  <si>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</si>
  <si>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</si>
  <si>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</si>
  <si>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</si>
  <si>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</si>
  <si>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</si>
  <si>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</si>
  <si>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</si>
  <si>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</si>
  <si>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</si>
  <si>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</si>
  <si>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</si>
  <si>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</si>
  <si>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</si>
  <si>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</si>
  <si>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</si>
  <si>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</si>
  <si>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</si>
  <si>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</si>
  <si>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</si>
  <si>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</si>
  <si>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</si>
  <si>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</si>
  <si>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</si>
  <si>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</si>
  <si>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</si>
  <si>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</si>
  <si>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</si>
  <si>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</si>
  <si>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</si>
  <si>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</si>
  <si>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</si>
  <si>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</si>
  <si>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</si>
  <si>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</si>
  <si>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</si>
  <si>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</si>
  <si>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</si>
  <si>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</si>
  <si>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</si>
  <si>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</si>
  <si>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</si>
  <si>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</si>
  <si>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</si>
  <si>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</si>
  <si>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</si>
  <si>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</si>
  <si>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</si>
  <si>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</si>
  <si>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</si>
  <si>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</si>
  <si>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</si>
  <si>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</si>
  <si>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</si>
  <si>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</si>
  <si>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</si>
  <si>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</si>
  <si>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</si>
  <si>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</si>
  <si>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</si>
  <si>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</si>
  <si>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</si>
  <si>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</si>
  <si>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</si>
  <si>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</si>
  <si>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</si>
  <si>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</si>
  <si>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</si>
  <si>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</si>
  <si>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</si>
  <si>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</si>
  <si>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</si>
  <si>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</si>
  <si>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</si>
  <si>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</si>
  <si>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</si>
  <si>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</si>
  <si>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</si>
  <si>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07 3 01 70000</t>
  </si>
  <si>
    <t>Код ЦСР</t>
  </si>
  <si>
    <t>Расходы на обеспечение функций органов местного самоуправления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</si>
  <si>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</si>
  <si>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</si>
  <si>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</si>
  <si>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</si>
  <si>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</si>
  <si>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</si>
  <si>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</si>
  <si>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90 0 00 00000</t>
  </si>
  <si>
    <t>Непрограммные расходы</t>
  </si>
  <si>
    <t>ИТОГО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</si>
  <si>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</si>
  <si>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</si>
  <si>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</si>
  <si>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</si>
  <si>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</si>
  <si>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</si>
  <si>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</si>
  <si>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</si>
  <si>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</si>
  <si>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</si>
  <si>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</si>
  <si>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</si>
  <si>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</si>
  <si>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сумма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</si>
  <si>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</si>
  <si>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>07 1 02 51200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</si>
  <si>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</si>
  <si>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</si>
  <si>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Общеэкономические вопросы</t>
  </si>
  <si>
    <t>08 1 04 43040</t>
  </si>
  <si>
    <t>06 1 01 W1190</t>
  </si>
  <si>
    <t>04 0 00 00000</t>
  </si>
  <si>
    <t>Подпрограмма муниципальной программы "Пожарная безопасность муниципального образования"</t>
  </si>
  <si>
    <t>04 2 00 00000</t>
  </si>
  <si>
    <t>Основное мероприятие "Обеспечение первичных мер пожарной безопасности"</t>
  </si>
  <si>
    <t>04 2 01 00000</t>
  </si>
  <si>
    <t>04 2 01 41340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</si>
  <si>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</si>
  <si>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</si>
  <si>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01 1 02 42180</t>
  </si>
  <si>
    <t>Условно утвержденные расходы</t>
  </si>
  <si>
    <t>Дотации на выравнивание бюджетной обеспеченности поселений из бюджета муниципального района</t>
  </si>
  <si>
    <t>Субсидии на обеспечение пожарной безопасности в органах исполнительной власти области и муниципальных образованиях</t>
  </si>
  <si>
    <t>Субсидии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</si>
  <si>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</si>
  <si>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</si>
  <si>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2016-2022 годы»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</si>
  <si>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</si>
  <si>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2022 год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</si>
  <si>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</si>
  <si>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</si>
  <si>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</si>
  <si>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</si>
  <si>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</si>
  <si>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Подпрограмма муниципальной программы «Профилактика правонарушений и асоциального поведения граждан»</t>
  </si>
  <si>
    <t>04 1 00 00000</t>
  </si>
  <si>
    <t>Основное мероприятие «Профилактика правонарушений и асоциального поведения граждан»</t>
  </si>
  <si>
    <t>04 1 01 00000</t>
  </si>
  <si>
    <t>Расходы на развитие и совершенствование института добровольных народных дружин</t>
  </si>
  <si>
    <t>04 1 01 41350</t>
  </si>
  <si>
    <t>Сельское хозяйство и рыболовство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</si>
  <si>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</si>
  <si>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</si>
  <si>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</si>
  <si>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</si>
  <si>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Субсидии на ликвидацию очагов сорного растения борщевик Сосновского</t>
  </si>
  <si>
    <t>03 3 01 41570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</si>
  <si>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</si>
  <si>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</si>
  <si>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</si>
  <si>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</si>
  <si>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</si>
  <si>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</si>
  <si>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</si>
  <si>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</si>
  <si>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 1 Е2 50970</t>
  </si>
  <si>
    <t>02 1 02 L2990</t>
  </si>
  <si>
    <t>Субсидии на поддержку муниципальных программ формирования современной городской среды</t>
  </si>
  <si>
    <t>Мероприятия по организации питания в муниципальных общеобразовательных учреждениях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</si>
  <si>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</si>
  <si>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</si>
  <si>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</si>
  <si>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</si>
  <si>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</si>
  <si>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</si>
  <si>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>Основное мероприятие «Повышение безопасности дорожного движения»</t>
  </si>
  <si>
    <t>06 1 02 00000</t>
  </si>
  <si>
    <t>Мероприятия, направленные на повышение безопасности дорожного движения</t>
  </si>
  <si>
    <t>06 1 02 24200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</si>
  <si>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</si>
  <si>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</si>
  <si>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03 1 01 41600</t>
  </si>
  <si>
    <t>Другие вопросы в области образования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</si>
  <si>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</si>
  <si>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>Расходы по перевозке учащихся  на внеклассные мероприятия и итоговую аттестацию</t>
  </si>
  <si>
    <t>01 1 02 20100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</si>
  <si>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</si>
  <si>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</si>
  <si>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</si>
  <si>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</si>
  <si>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</si>
  <si>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</si>
  <si>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</si>
  <si>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</si>
  <si>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</si>
  <si>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</si>
  <si>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 xml:space="preserve">Обслуживание муниципального долга  </t>
  </si>
  <si>
    <t>07 3 01 27200</t>
  </si>
  <si>
    <t>Обслуживание государственного (муниципального) долга</t>
  </si>
  <si>
    <t>700</t>
  </si>
  <si>
    <t>Субсидии бюджетам поселений на софинансирование мероприятий по приобретению и установке групповых резервуарных установок сжиженных углеводородных газов</t>
  </si>
  <si>
    <t>05 1 01 41750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</si>
  <si>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</si>
  <si>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"Пустошкинский район" на 2021 год </t>
  </si>
  <si>
    <t>и на плановый период 2022 и 2023 годов"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</si>
  <si>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2022 и 2023 годов</t>
  </si>
  <si>
    <t>2023 год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</si>
  <si>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</si>
  <si>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«Обеспечение безопасности и профилактика правонарушений"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</si>
  <si>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 xml:space="preserve">оциальной поддержке населения  Пустошкинского района» </t>
    </r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</si>
  <si>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2022 и 2023 годов</t>
  </si>
  <si>
    <t>Ведомственная структура расходов бюджета муниципального образования "Пустошкинский район" на на плановый период 2022 и 2023 годов</t>
  </si>
  <si>
    <t>Непрограммные виды деятельности органов местного самоуправления Пустошкинского района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</si>
  <si>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</si>
  <si>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</si>
  <si>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</si>
  <si>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01 1 02 53030</t>
  </si>
  <si>
    <t>Приложение № 4.1</t>
  </si>
  <si>
    <t>"О внесении изменений в решение</t>
  </si>
  <si>
    <t>Собрания депутатов района от 25.12.2020г. № 205</t>
  </si>
  <si>
    <t>Приложение № 3.1</t>
  </si>
  <si>
    <t>Приложение № 2.1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</si>
  <si>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</si>
  <si>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</si>
  <si>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Социальное обеспечение населения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</si>
  <si>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</si>
  <si>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</si>
  <si>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 xml:space="preserve">от 12.10.2021г. № 261      </t>
  </si>
  <si>
    <t xml:space="preserve">от 12.10.2021г. №  261      </t>
  </si>
  <si>
    <t>от 12.10.2021г.  № 261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</si>
</sst>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24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2" xfId="0" applyFont="1" applyFill="1" applyBorder="1" applyAlignment="1">
      <alignment horizontal="justify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4" xfId="0" applyFont="1" applyBorder="1" applyAlignment="1"/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30" fillId="0" borderId="6" xfId="0" applyNumberFormat="1" applyFont="1" applyBorder="1" applyAlignment="1">
      <alignment horizontal="center" vertical="top" wrapText="1"/>
    </xf>
    <xf numFmtId="49" fontId="31" fillId="0" borderId="6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justify" wrapText="1"/>
    </xf>
    <xf numFmtId="49" fontId="9" fillId="0" borderId="6" xfId="0" applyNumberFormat="1" applyFont="1" applyBorder="1" applyAlignment="1">
      <alignment horizontal="center" vertical="top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justify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0" fontId="1" fillId="0" borderId="14" xfId="0" applyFont="1" applyBorder="1" applyAlignment="1">
      <alignment horizontal="center"/>
    </xf>
    <xf numFmtId="49" fontId="8" fillId="3" borderId="4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justify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0" fontId="32" fillId="0" borderId="0" xfId="0" applyFont="1"/>
    <xf numFmtId="0" fontId="17" fillId="8" borderId="4" xfId="0" applyFont="1" applyFill="1" applyBorder="1" applyAlignment="1">
      <alignment horizontal="justify" vertical="top" wrapText="1"/>
    </xf>
    <xf numFmtId="49" fontId="6" fillId="8" borderId="4" xfId="0" applyNumberFormat="1" applyFont="1" applyFill="1" applyBorder="1" applyAlignment="1">
      <alignment horizontal="center" vertical="top" wrapText="1"/>
    </xf>
    <xf numFmtId="49" fontId="17" fillId="8" borderId="4" xfId="0" applyNumberFormat="1" applyFont="1" applyFill="1" applyBorder="1" applyAlignment="1">
      <alignment horizontal="center" vertical="top"/>
    </xf>
    <xf numFmtId="164" fontId="6" fillId="8" borderId="4" xfId="0" applyNumberFormat="1" applyFont="1" applyFill="1" applyBorder="1" applyAlignment="1">
      <alignment horizontal="center" vertical="top" wrapText="1"/>
    </xf>
    <xf numFmtId="0" fontId="12" fillId="7" borderId="8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/>
    </xf>
    <xf numFmtId="0" fontId="17" fillId="4" borderId="4" xfId="0" applyFont="1" applyFill="1" applyBorder="1" applyAlignment="1">
      <alignment horizontal="justify" vertical="top" wrapText="1"/>
    </xf>
    <xf numFmtId="164" fontId="6" fillId="4" borderId="4" xfId="0" applyNumberFormat="1" applyFont="1" applyFill="1" applyBorder="1" applyAlignment="1">
      <alignment horizontal="center" vertical="top" wrapText="1"/>
    </xf>
    <xf numFmtId="164" fontId="33" fillId="0" borderId="8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/>
    </xf>
    <xf numFmtId="0" fontId="7" fillId="0" borderId="6" xfId="0" applyFont="1" applyBorder="1" applyAlignment="1">
      <alignment horizontal="justify" vertical="top" wrapText="1"/>
    </xf>
    <xf numFmtId="0" fontId="17" fillId="5" borderId="6" xfId="1" applyFont="1" applyFill="1" applyBorder="1" applyAlignment="1">
      <alignment horizontal="justify" vertical="top" wrapText="1"/>
    </xf>
    <xf numFmtId="164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7" fillId="3" borderId="1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top" wrapText="1"/>
    </xf>
    <xf numFmtId="0" fontId="2" fillId="7" borderId="19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1" fillId="0" borderId="14" xfId="0" applyFont="1" applyBorder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7"/>
  <sheetViews>
    <sheetView tabSelected="1" zoomScaleNormal="100" zoomScaleSheetLayoutView="100" workbookViewId="0">
      <selection activeCell="A3" sqref="A3:H3"/>
    </sheetView>
  </sheetViews>
  <sheetFormatPr defaultRowHeight="12.75" x14ac:dyDescent="0.2"/>
  <cols>
    <col min="1" max="1" width="64.85546875" style="34" customWidth="1"/>
    <col min="2" max="2" width="5.42578125" style="3" customWidth="1"/>
    <col min="3" max="4" width="5.7109375" style="35" customWidth="1"/>
    <col min="5" max="5" width="14.28515625" style="3" customWidth="1"/>
    <col min="6" max="6" width="6" style="35" customWidth="1"/>
    <col min="7" max="7" width="11.140625" style="36" customWidth="1"/>
    <col min="8" max="8" width="10.5703125" customWidth="1"/>
  </cols>
  <sheetData>
    <row r="1" spans="1:8" ht="15.75" x14ac:dyDescent="0.25">
      <c r="A1" s="205" t="s">
        <v>334</v>
      </c>
      <c r="B1" s="205"/>
      <c r="C1" s="205"/>
      <c r="D1" s="205"/>
      <c r="E1" s="205"/>
      <c r="F1" s="205"/>
      <c r="G1" s="205"/>
      <c r="H1" s="205"/>
    </row>
    <row r="2" spans="1:8" ht="15.75" x14ac:dyDescent="0.25">
      <c r="A2" s="205" t="s">
        <v>0</v>
      </c>
      <c r="B2" s="205"/>
      <c r="C2" s="205"/>
      <c r="D2" s="205"/>
      <c r="E2" s="205"/>
      <c r="F2" s="205"/>
      <c r="G2" s="205"/>
      <c r="H2" s="205"/>
    </row>
    <row r="3" spans="1:8" ht="15.75" x14ac:dyDescent="0.25">
      <c r="A3" s="205" t="s">
        <v>342</v>
      </c>
      <c r="B3" s="205"/>
      <c r="C3" s="205"/>
      <c r="D3" s="205"/>
      <c r="E3" s="205"/>
      <c r="F3" s="205"/>
      <c r="G3" s="205"/>
      <c r="H3" s="205"/>
    </row>
    <row r="4" spans="1:8" ht="15.75" x14ac:dyDescent="0.25">
      <c r="A4" s="205" t="s">
        <v>331</v>
      </c>
      <c r="B4" s="205"/>
      <c r="C4" s="205"/>
      <c r="D4" s="205"/>
      <c r="E4" s="205"/>
      <c r="F4" s="205"/>
      <c r="G4" s="205"/>
      <c r="H4" s="205"/>
    </row>
    <row r="5" spans="1:8" ht="15.75" x14ac:dyDescent="0.25">
      <c r="A5" s="205" t="s">
        <v>332</v>
      </c>
      <c r="B5" s="205"/>
      <c r="C5" s="205"/>
      <c r="D5" s="205"/>
      <c r="E5" s="205"/>
      <c r="F5" s="205"/>
      <c r="G5" s="205"/>
      <c r="H5" s="205"/>
    </row>
    <row r="6" spans="1:8" ht="15.75" x14ac:dyDescent="0.25">
      <c r="A6" s="205" t="s">
        <v>1</v>
      </c>
      <c r="B6" s="205"/>
      <c r="C6" s="205"/>
      <c r="D6" s="205"/>
      <c r="E6" s="205"/>
      <c r="F6" s="205"/>
      <c r="G6" s="205"/>
      <c r="H6" s="205"/>
    </row>
    <row r="7" spans="1:8" ht="15.75" x14ac:dyDescent="0.25">
      <c r="A7" s="205" t="s">
        <v>316</v>
      </c>
      <c r="B7" s="205"/>
      <c r="C7" s="205"/>
      <c r="D7" s="205"/>
      <c r="E7" s="205"/>
      <c r="F7" s="205"/>
      <c r="G7" s="205"/>
      <c r="H7" s="205"/>
    </row>
    <row r="8" spans="1:8" ht="15.75" x14ac:dyDescent="0.25">
      <c r="A8" s="205" t="s">
        <v>317</v>
      </c>
      <c r="B8" s="205"/>
      <c r="C8" s="205"/>
      <c r="D8" s="205"/>
      <c r="E8" s="205"/>
      <c r="F8" s="205"/>
      <c r="G8" s="205"/>
      <c r="H8" s="205"/>
    </row>
    <row r="9" spans="1:8" ht="15.75" x14ac:dyDescent="0.25">
      <c r="A9" s="160"/>
      <c r="B9" s="160"/>
      <c r="C9" s="160"/>
      <c r="D9" s="160"/>
      <c r="E9" s="177"/>
      <c r="F9" s="160"/>
      <c r="G9" s="160"/>
    </row>
    <row r="10" spans="1:8" ht="42" customHeight="1" x14ac:dyDescent="0.2">
      <c r="A10" s="209" t="s">
        <v>324</v>
      </c>
      <c r="B10" s="209"/>
      <c r="C10" s="209"/>
      <c r="D10" s="209"/>
      <c r="E10" s="209"/>
      <c r="F10" s="209"/>
      <c r="G10" s="209"/>
      <c r="H10" s="209"/>
    </row>
    <row r="11" spans="1:8" ht="19.5" thickBot="1" x14ac:dyDescent="0.35">
      <c r="A11" s="2"/>
      <c r="C11" s="4"/>
      <c r="D11" s="4"/>
      <c r="E11" s="180"/>
      <c r="F11" s="4"/>
      <c r="G11" s="212" t="s">
        <v>2</v>
      </c>
      <c r="H11" s="212"/>
    </row>
    <row r="12" spans="1:8" ht="14.25" customHeight="1" thickTop="1" thickBot="1" x14ac:dyDescent="0.25">
      <c r="A12" s="206" t="s">
        <v>3</v>
      </c>
      <c r="B12" s="208" t="s">
        <v>4</v>
      </c>
      <c r="C12" s="208"/>
      <c r="D12" s="208"/>
      <c r="E12" s="208"/>
      <c r="F12" s="208"/>
      <c r="G12" s="210" t="s">
        <v>226</v>
      </c>
      <c r="H12" s="211"/>
    </row>
    <row r="13" spans="1:8" ht="86.25" thickBot="1" x14ac:dyDescent="0.25">
      <c r="A13" s="207"/>
      <c r="B13" s="5" t="s">
        <v>5</v>
      </c>
      <c r="C13" s="5" t="s">
        <v>6</v>
      </c>
      <c r="D13" s="5" t="s">
        <v>7</v>
      </c>
      <c r="E13" s="5" t="s">
        <v>8</v>
      </c>
      <c r="F13" s="5" t="s">
        <v>9</v>
      </c>
      <c r="G13" s="159" t="s">
        <v>251</v>
      </c>
      <c r="H13" s="159" t="s">
        <v>319</v>
      </c>
    </row>
    <row r="14" spans="1:8" ht="17.25" thickTop="1" thickBot="1" x14ac:dyDescent="0.25">
      <c r="A14" s="101" t="s">
        <v>10</v>
      </c>
      <c r="B14" s="6" t="s">
        <v>11</v>
      </c>
      <c r="C14" s="6"/>
      <c r="D14" s="6"/>
      <c r="E14" s="6"/>
      <c r="F14" s="6"/>
      <c r="G14" s="102">
        <f>SUM(G15)</f>
        <v>474.7</v>
      </c>
      <c r="H14" s="102">
        <f>SUM(H15)</f>
        <v>449.6</v>
      </c>
    </row>
    <row r="15" spans="1:8" ht="15.75" thickTop="1" x14ac:dyDescent="0.2">
      <c r="A15" s="103" t="s">
        <v>12</v>
      </c>
      <c r="B15" s="51"/>
      <c r="C15" s="62" t="s">
        <v>13</v>
      </c>
      <c r="D15" s="7"/>
      <c r="E15" s="7"/>
      <c r="F15" s="7"/>
      <c r="G15" s="104">
        <f t="shared" ref="G15:H19" si="0">SUM(G16)</f>
        <v>474.7</v>
      </c>
      <c r="H15" s="104">
        <f t="shared" si="0"/>
        <v>449.6</v>
      </c>
    </row>
    <row r="16" spans="1:8" ht="45" x14ac:dyDescent="0.2">
      <c r="A16" s="105" t="s">
        <v>14</v>
      </c>
      <c r="B16" s="51"/>
      <c r="C16" s="8" t="s">
        <v>13</v>
      </c>
      <c r="D16" s="8" t="s">
        <v>15</v>
      </c>
      <c r="E16" s="8"/>
      <c r="F16" s="8"/>
      <c r="G16" s="106">
        <f t="shared" ref="G16:H18" si="1">SUM(G17)</f>
        <v>474.7</v>
      </c>
      <c r="H16" s="106">
        <f t="shared" si="1"/>
        <v>449.6</v>
      </c>
    </row>
    <row r="17" spans="1:8" ht="15" x14ac:dyDescent="0.2">
      <c r="A17" s="100" t="s">
        <v>211</v>
      </c>
      <c r="B17" s="51"/>
      <c r="C17" s="66" t="s">
        <v>13</v>
      </c>
      <c r="D17" s="66" t="s">
        <v>15</v>
      </c>
      <c r="E17" s="78" t="s">
        <v>210</v>
      </c>
      <c r="F17" s="14"/>
      <c r="G17" s="126">
        <f t="shared" si="1"/>
        <v>474.7</v>
      </c>
      <c r="H17" s="126">
        <f t="shared" si="1"/>
        <v>449.6</v>
      </c>
    </row>
    <row r="18" spans="1:8" ht="30" x14ac:dyDescent="0.2">
      <c r="A18" s="100" t="s">
        <v>325</v>
      </c>
      <c r="B18" s="51"/>
      <c r="C18" s="66" t="s">
        <v>13</v>
      </c>
      <c r="D18" s="66" t="s">
        <v>15</v>
      </c>
      <c r="E18" s="78" t="s">
        <v>90</v>
      </c>
      <c r="F18" s="14"/>
      <c r="G18" s="126">
        <f t="shared" si="1"/>
        <v>474.7</v>
      </c>
      <c r="H18" s="126">
        <f t="shared" si="1"/>
        <v>449.6</v>
      </c>
    </row>
    <row r="19" spans="1:8" ht="15" x14ac:dyDescent="0.2">
      <c r="A19" s="107" t="s">
        <v>84</v>
      </c>
      <c r="B19" s="51"/>
      <c r="C19" s="9" t="s">
        <v>13</v>
      </c>
      <c r="D19" s="9" t="s">
        <v>15</v>
      </c>
      <c r="E19" s="15" t="s">
        <v>205</v>
      </c>
      <c r="F19" s="9"/>
      <c r="G19" s="106">
        <f t="shared" si="0"/>
        <v>474.7</v>
      </c>
      <c r="H19" s="106">
        <f t="shared" si="0"/>
        <v>449.6</v>
      </c>
    </row>
    <row r="20" spans="1:8" ht="15" x14ac:dyDescent="0.2">
      <c r="A20" s="107" t="s">
        <v>83</v>
      </c>
      <c r="B20" s="51"/>
      <c r="C20" s="10" t="s">
        <v>13</v>
      </c>
      <c r="D20" s="10" t="s">
        <v>15</v>
      </c>
      <c r="E20" s="15" t="s">
        <v>206</v>
      </c>
      <c r="F20" s="9"/>
      <c r="G20" s="106">
        <f>SUM(G21:G21)</f>
        <v>474.7</v>
      </c>
      <c r="H20" s="106">
        <f>SUM(H21:H21)</f>
        <v>449.6</v>
      </c>
    </row>
    <row r="21" spans="1:8" ht="60.75" thickBot="1" x14ac:dyDescent="0.25">
      <c r="A21" s="94" t="s">
        <v>71</v>
      </c>
      <c r="B21" s="51"/>
      <c r="C21" s="10" t="s">
        <v>13</v>
      </c>
      <c r="D21" s="10" t="s">
        <v>15</v>
      </c>
      <c r="E21" s="13" t="s">
        <v>205</v>
      </c>
      <c r="F21" s="10" t="s">
        <v>73</v>
      </c>
      <c r="G21" s="97">
        <v>474.7</v>
      </c>
      <c r="H21" s="97">
        <v>449.6</v>
      </c>
    </row>
    <row r="22" spans="1:8" ht="17.25" thickTop="1" thickBot="1" x14ac:dyDescent="0.25">
      <c r="A22" s="101" t="s">
        <v>35</v>
      </c>
      <c r="B22" s="6" t="s">
        <v>36</v>
      </c>
      <c r="C22" s="22"/>
      <c r="D22" s="22"/>
      <c r="E22" s="23"/>
      <c r="F22" s="23"/>
      <c r="G22" s="111">
        <f>SUM(G23,G70,G77,G91,G103,G116,G128,G144)</f>
        <v>49022.1</v>
      </c>
      <c r="H22" s="111">
        <f>SUM(H23,H70,H77,H91,H103,H116,H128,H144)</f>
        <v>48625.599999999999</v>
      </c>
    </row>
    <row r="23" spans="1:8" ht="15.75" thickTop="1" x14ac:dyDescent="0.2">
      <c r="A23" s="103" t="s">
        <v>12</v>
      </c>
      <c r="B23" s="54"/>
      <c r="C23" s="62" t="s">
        <v>13</v>
      </c>
      <c r="D23" s="7"/>
      <c r="E23" s="7"/>
      <c r="F23" s="7"/>
      <c r="G23" s="112">
        <f>SUM(G24,G30,G38,G44)</f>
        <v>16019.300000000001</v>
      </c>
      <c r="H23" s="112">
        <f>SUM(H24,H30,H38,H44)</f>
        <v>15202.3</v>
      </c>
    </row>
    <row r="24" spans="1:8" ht="30" x14ac:dyDescent="0.2">
      <c r="A24" s="95" t="s">
        <v>37</v>
      </c>
      <c r="B24" s="161"/>
      <c r="C24" s="18" t="s">
        <v>13</v>
      </c>
      <c r="D24" s="18" t="s">
        <v>25</v>
      </c>
      <c r="E24" s="15"/>
      <c r="F24" s="15"/>
      <c r="G24" s="106">
        <f t="shared" ref="G24:H26" si="2">SUM(G25)</f>
        <v>1407</v>
      </c>
      <c r="H24" s="106">
        <f t="shared" si="2"/>
        <v>1407</v>
      </c>
    </row>
    <row r="25" spans="1:8" ht="15" x14ac:dyDescent="0.2">
      <c r="A25" s="100" t="s">
        <v>211</v>
      </c>
      <c r="B25" s="183"/>
      <c r="C25" s="66" t="s">
        <v>13</v>
      </c>
      <c r="D25" s="66" t="s">
        <v>25</v>
      </c>
      <c r="E25" s="78" t="s">
        <v>210</v>
      </c>
      <c r="F25" s="14"/>
      <c r="G25" s="126">
        <f t="shared" si="2"/>
        <v>1407</v>
      </c>
      <c r="H25" s="126">
        <f t="shared" si="2"/>
        <v>1407</v>
      </c>
    </row>
    <row r="26" spans="1:8" ht="30" x14ac:dyDescent="0.2">
      <c r="A26" s="100" t="s">
        <v>325</v>
      </c>
      <c r="B26" s="183"/>
      <c r="C26" s="66" t="s">
        <v>13</v>
      </c>
      <c r="D26" s="66" t="s">
        <v>25</v>
      </c>
      <c r="E26" s="78" t="s">
        <v>90</v>
      </c>
      <c r="F26" s="14"/>
      <c r="G26" s="126">
        <f t="shared" si="2"/>
        <v>1407</v>
      </c>
      <c r="H26" s="126">
        <f t="shared" si="2"/>
        <v>1407</v>
      </c>
    </row>
    <row r="27" spans="1:8" ht="15" x14ac:dyDescent="0.2">
      <c r="A27" s="107" t="s">
        <v>82</v>
      </c>
      <c r="B27" s="161"/>
      <c r="C27" s="15" t="s">
        <v>13</v>
      </c>
      <c r="D27" s="15" t="s">
        <v>25</v>
      </c>
      <c r="E27" s="15" t="s">
        <v>203</v>
      </c>
      <c r="F27" s="15"/>
      <c r="G27" s="106">
        <f t="shared" ref="G27:H28" si="3">SUM(G28)</f>
        <v>1407</v>
      </c>
      <c r="H27" s="106">
        <f t="shared" si="3"/>
        <v>1407</v>
      </c>
    </row>
    <row r="28" spans="1:8" ht="15" x14ac:dyDescent="0.2">
      <c r="A28" s="107" t="s">
        <v>83</v>
      </c>
      <c r="B28" s="161"/>
      <c r="C28" s="15" t="s">
        <v>13</v>
      </c>
      <c r="D28" s="15" t="s">
        <v>25</v>
      </c>
      <c r="E28" s="15" t="s">
        <v>204</v>
      </c>
      <c r="F28" s="15"/>
      <c r="G28" s="106">
        <f t="shared" si="3"/>
        <v>1407</v>
      </c>
      <c r="H28" s="106">
        <f t="shared" si="3"/>
        <v>1407</v>
      </c>
    </row>
    <row r="29" spans="1:8" ht="60" x14ac:dyDescent="0.2">
      <c r="A29" s="94" t="s">
        <v>71</v>
      </c>
      <c r="B29" s="161"/>
      <c r="C29" s="10" t="s">
        <v>13</v>
      </c>
      <c r="D29" s="10" t="s">
        <v>25</v>
      </c>
      <c r="E29" s="13" t="s">
        <v>204</v>
      </c>
      <c r="F29" s="10" t="s">
        <v>73</v>
      </c>
      <c r="G29" s="97">
        <v>1407</v>
      </c>
      <c r="H29" s="97">
        <v>1407</v>
      </c>
    </row>
    <row r="30" spans="1:8" ht="45" x14ac:dyDescent="0.2">
      <c r="A30" s="95" t="s">
        <v>38</v>
      </c>
      <c r="B30" s="161"/>
      <c r="C30" s="18" t="s">
        <v>13</v>
      </c>
      <c r="D30" s="18" t="s">
        <v>19</v>
      </c>
      <c r="E30" s="18"/>
      <c r="F30" s="18"/>
      <c r="G30" s="106">
        <f t="shared" ref="G30:H33" si="4">SUM(G31)</f>
        <v>13497.800000000001</v>
      </c>
      <c r="H30" s="106">
        <f t="shared" si="4"/>
        <v>12909.5</v>
      </c>
    </row>
    <row r="31" spans="1:8" ht="75" x14ac:dyDescent="0.2">
      <c r="A31" s="107" t="s">
        <v>282</v>
      </c>
      <c r="B31" s="161"/>
      <c r="C31" s="15" t="s">
        <v>13</v>
      </c>
      <c r="D31" s="15" t="s">
        <v>19</v>
      </c>
      <c r="E31" s="15" t="s">
        <v>93</v>
      </c>
      <c r="F31" s="15"/>
      <c r="G31" s="106">
        <f t="shared" si="4"/>
        <v>13497.800000000001</v>
      </c>
      <c r="H31" s="106">
        <f t="shared" si="4"/>
        <v>12909.5</v>
      </c>
    </row>
    <row r="32" spans="1:8" ht="30" x14ac:dyDescent="0.2">
      <c r="A32" s="107" t="s">
        <v>86</v>
      </c>
      <c r="B32" s="161"/>
      <c r="C32" s="15" t="s">
        <v>13</v>
      </c>
      <c r="D32" s="15" t="s">
        <v>19</v>
      </c>
      <c r="E32" s="15" t="s">
        <v>94</v>
      </c>
      <c r="F32" s="15"/>
      <c r="G32" s="106">
        <f t="shared" si="4"/>
        <v>13497.800000000001</v>
      </c>
      <c r="H32" s="106">
        <f t="shared" si="4"/>
        <v>12909.5</v>
      </c>
    </row>
    <row r="33" spans="1:8" ht="30" x14ac:dyDescent="0.2">
      <c r="A33" s="107" t="s">
        <v>87</v>
      </c>
      <c r="B33" s="161"/>
      <c r="C33" s="15" t="s">
        <v>13</v>
      </c>
      <c r="D33" s="15" t="s">
        <v>19</v>
      </c>
      <c r="E33" s="15" t="s">
        <v>95</v>
      </c>
      <c r="F33" s="15"/>
      <c r="G33" s="106">
        <f t="shared" si="4"/>
        <v>13497.800000000001</v>
      </c>
      <c r="H33" s="106">
        <f t="shared" si="4"/>
        <v>12909.5</v>
      </c>
    </row>
    <row r="34" spans="1:8" ht="15" x14ac:dyDescent="0.2">
      <c r="A34" s="107" t="s">
        <v>83</v>
      </c>
      <c r="B34" s="161"/>
      <c r="C34" s="15" t="s">
        <v>13</v>
      </c>
      <c r="D34" s="15" t="s">
        <v>19</v>
      </c>
      <c r="E34" s="15" t="s">
        <v>85</v>
      </c>
      <c r="F34" s="15"/>
      <c r="G34" s="106">
        <f>SUM(G35:G37)</f>
        <v>13497.800000000001</v>
      </c>
      <c r="H34" s="106">
        <f>SUM(H35:H37)</f>
        <v>12909.5</v>
      </c>
    </row>
    <row r="35" spans="1:8" ht="60" x14ac:dyDescent="0.2">
      <c r="A35" s="94" t="s">
        <v>71</v>
      </c>
      <c r="B35" s="161"/>
      <c r="C35" s="10" t="s">
        <v>13</v>
      </c>
      <c r="D35" s="10" t="s">
        <v>19</v>
      </c>
      <c r="E35" s="10" t="s">
        <v>85</v>
      </c>
      <c r="F35" s="10" t="s">
        <v>73</v>
      </c>
      <c r="G35" s="113">
        <v>11688.1</v>
      </c>
      <c r="H35" s="113">
        <v>11788.1</v>
      </c>
    </row>
    <row r="36" spans="1:8" ht="30" x14ac:dyDescent="0.2">
      <c r="A36" s="94" t="s">
        <v>80</v>
      </c>
      <c r="B36" s="161"/>
      <c r="C36" s="10" t="s">
        <v>13</v>
      </c>
      <c r="D36" s="10" t="s">
        <v>19</v>
      </c>
      <c r="E36" s="10" t="s">
        <v>85</v>
      </c>
      <c r="F36" s="10" t="s">
        <v>74</v>
      </c>
      <c r="G36" s="113">
        <v>1740.7</v>
      </c>
      <c r="H36" s="113">
        <v>1052.4000000000001</v>
      </c>
    </row>
    <row r="37" spans="1:8" ht="30" x14ac:dyDescent="0.2">
      <c r="A37" s="94" t="s">
        <v>72</v>
      </c>
      <c r="B37" s="161"/>
      <c r="C37" s="10" t="s">
        <v>13</v>
      </c>
      <c r="D37" s="10" t="s">
        <v>19</v>
      </c>
      <c r="E37" s="10" t="s">
        <v>85</v>
      </c>
      <c r="F37" s="10" t="s">
        <v>75</v>
      </c>
      <c r="G37" s="113">
        <v>69</v>
      </c>
      <c r="H37" s="113">
        <v>69</v>
      </c>
    </row>
    <row r="38" spans="1:8" ht="15" x14ac:dyDescent="0.2">
      <c r="A38" s="115" t="s">
        <v>230</v>
      </c>
      <c r="B38" s="161"/>
      <c r="C38" s="167" t="s">
        <v>13</v>
      </c>
      <c r="D38" s="167" t="s">
        <v>41</v>
      </c>
      <c r="E38" s="10"/>
      <c r="F38" s="10"/>
      <c r="G38" s="114">
        <f t="shared" ref="G38:H42" si="5">SUM(G39)</f>
        <v>32.5</v>
      </c>
      <c r="H38" s="114">
        <f t="shared" si="5"/>
        <v>1.8</v>
      </c>
    </row>
    <row r="39" spans="1:8" ht="75" x14ac:dyDescent="0.2">
      <c r="A39" s="107" t="s">
        <v>282</v>
      </c>
      <c r="B39" s="161"/>
      <c r="C39" s="29" t="s">
        <v>13</v>
      </c>
      <c r="D39" s="29" t="s">
        <v>41</v>
      </c>
      <c r="E39" s="9" t="s">
        <v>93</v>
      </c>
      <c r="F39" s="10"/>
      <c r="G39" s="114">
        <f t="shared" si="5"/>
        <v>32.5</v>
      </c>
      <c r="H39" s="114">
        <f t="shared" si="5"/>
        <v>1.8</v>
      </c>
    </row>
    <row r="40" spans="1:8" ht="30" x14ac:dyDescent="0.2">
      <c r="A40" s="107" t="s">
        <v>86</v>
      </c>
      <c r="B40" s="161"/>
      <c r="C40" s="29" t="s">
        <v>13</v>
      </c>
      <c r="D40" s="29" t="s">
        <v>41</v>
      </c>
      <c r="E40" s="9" t="s">
        <v>94</v>
      </c>
      <c r="F40" s="10"/>
      <c r="G40" s="114">
        <f t="shared" si="5"/>
        <v>32.5</v>
      </c>
      <c r="H40" s="114">
        <f t="shared" si="5"/>
        <v>1.8</v>
      </c>
    </row>
    <row r="41" spans="1:8" ht="30" x14ac:dyDescent="0.2">
      <c r="A41" s="100" t="s">
        <v>88</v>
      </c>
      <c r="B41" s="161"/>
      <c r="C41" s="29" t="s">
        <v>13</v>
      </c>
      <c r="D41" s="29" t="s">
        <v>41</v>
      </c>
      <c r="E41" s="9" t="s">
        <v>96</v>
      </c>
      <c r="F41" s="10"/>
      <c r="G41" s="114">
        <f t="shared" si="5"/>
        <v>32.5</v>
      </c>
      <c r="H41" s="114">
        <f t="shared" si="5"/>
        <v>1.8</v>
      </c>
    </row>
    <row r="42" spans="1:8" ht="45" x14ac:dyDescent="0.25">
      <c r="A42" s="166" t="s">
        <v>229</v>
      </c>
      <c r="B42" s="161"/>
      <c r="C42" s="29" t="s">
        <v>13</v>
      </c>
      <c r="D42" s="29" t="s">
        <v>41</v>
      </c>
      <c r="E42" s="9" t="s">
        <v>228</v>
      </c>
      <c r="F42" s="10"/>
      <c r="G42" s="114">
        <f t="shared" si="5"/>
        <v>32.5</v>
      </c>
      <c r="H42" s="114">
        <f t="shared" si="5"/>
        <v>1.8</v>
      </c>
    </row>
    <row r="43" spans="1:8" ht="30" x14ac:dyDescent="0.2">
      <c r="A43" s="94" t="s">
        <v>80</v>
      </c>
      <c r="B43" s="161"/>
      <c r="C43" s="24" t="s">
        <v>13</v>
      </c>
      <c r="D43" s="24" t="s">
        <v>41</v>
      </c>
      <c r="E43" s="10" t="s">
        <v>228</v>
      </c>
      <c r="F43" s="10" t="s">
        <v>74</v>
      </c>
      <c r="G43" s="113">
        <v>32.5</v>
      </c>
      <c r="H43" s="113">
        <v>1.8</v>
      </c>
    </row>
    <row r="44" spans="1:8" ht="15" x14ac:dyDescent="0.2">
      <c r="A44" s="95" t="s">
        <v>16</v>
      </c>
      <c r="B44" s="161"/>
      <c r="C44" s="8" t="s">
        <v>13</v>
      </c>
      <c r="D44" s="8" t="s">
        <v>17</v>
      </c>
      <c r="E44" s="18"/>
      <c r="F44" s="18"/>
      <c r="G44" s="114">
        <f>SUM(G45,G52,G57)</f>
        <v>1082</v>
      </c>
      <c r="H44" s="114">
        <f>SUM(H45,H52,H57)</f>
        <v>884</v>
      </c>
    </row>
    <row r="45" spans="1:8" ht="60" x14ac:dyDescent="0.2">
      <c r="A45" s="100" t="s">
        <v>292</v>
      </c>
      <c r="B45" s="183"/>
      <c r="C45" s="61" t="s">
        <v>13</v>
      </c>
      <c r="D45" s="201" t="s">
        <v>17</v>
      </c>
      <c r="E45" s="202" t="s">
        <v>252</v>
      </c>
      <c r="F45" s="11"/>
      <c r="G45" s="112">
        <f t="shared" ref="G45:H48" si="6">SUM(G46)</f>
        <v>600</v>
      </c>
      <c r="H45" s="112">
        <f t="shared" si="6"/>
        <v>400</v>
      </c>
    </row>
    <row r="46" spans="1:8" ht="30" x14ac:dyDescent="0.2">
      <c r="A46" s="100" t="s">
        <v>253</v>
      </c>
      <c r="B46" s="183"/>
      <c r="C46" s="61" t="s">
        <v>13</v>
      </c>
      <c r="D46" s="61" t="s">
        <v>17</v>
      </c>
      <c r="E46" s="61" t="s">
        <v>254</v>
      </c>
      <c r="F46" s="10"/>
      <c r="G46" s="106">
        <f t="shared" si="6"/>
        <v>600</v>
      </c>
      <c r="H46" s="106">
        <f t="shared" si="6"/>
        <v>400</v>
      </c>
    </row>
    <row r="47" spans="1:8" ht="30" x14ac:dyDescent="0.2">
      <c r="A47" s="100" t="s">
        <v>255</v>
      </c>
      <c r="B47" s="183"/>
      <c r="C47" s="61" t="s">
        <v>13</v>
      </c>
      <c r="D47" s="61" t="s">
        <v>17</v>
      </c>
      <c r="E47" s="61" t="s">
        <v>256</v>
      </c>
      <c r="F47" s="10"/>
      <c r="G47" s="106">
        <f>SUM(G48,G50)</f>
        <v>600</v>
      </c>
      <c r="H47" s="106">
        <f>SUM(H48,H50)</f>
        <v>400</v>
      </c>
    </row>
    <row r="48" spans="1:8" ht="45" x14ac:dyDescent="0.2">
      <c r="A48" s="121" t="s">
        <v>335</v>
      </c>
      <c r="B48" s="183"/>
      <c r="C48" s="61" t="s">
        <v>13</v>
      </c>
      <c r="D48" s="61" t="s">
        <v>17</v>
      </c>
      <c r="E48" s="61" t="s">
        <v>336</v>
      </c>
      <c r="F48" s="10"/>
      <c r="G48" s="106">
        <f t="shared" si="6"/>
        <v>300</v>
      </c>
      <c r="H48" s="106">
        <f t="shared" si="6"/>
        <v>200</v>
      </c>
    </row>
    <row r="49" spans="1:8" ht="30" x14ac:dyDescent="0.2">
      <c r="A49" s="94" t="s">
        <v>111</v>
      </c>
      <c r="B49" s="183"/>
      <c r="C49" s="16" t="s">
        <v>13</v>
      </c>
      <c r="D49" s="203" t="s">
        <v>17</v>
      </c>
      <c r="E49" s="204" t="s">
        <v>336</v>
      </c>
      <c r="F49" s="11" t="s">
        <v>74</v>
      </c>
      <c r="G49" s="122">
        <v>300</v>
      </c>
      <c r="H49" s="113">
        <v>200</v>
      </c>
    </row>
    <row r="50" spans="1:8" ht="60" x14ac:dyDescent="0.2">
      <c r="A50" s="121" t="s">
        <v>338</v>
      </c>
      <c r="B50" s="183"/>
      <c r="C50" s="61" t="s">
        <v>13</v>
      </c>
      <c r="D50" s="61" t="s">
        <v>17</v>
      </c>
      <c r="E50" s="61" t="s">
        <v>339</v>
      </c>
      <c r="F50" s="10"/>
      <c r="G50" s="106">
        <f>SUM(G51)</f>
        <v>300</v>
      </c>
      <c r="H50" s="106">
        <f>SUM(H51)</f>
        <v>200</v>
      </c>
    </row>
    <row r="51" spans="1:8" ht="30" x14ac:dyDescent="0.2">
      <c r="A51" s="94" t="s">
        <v>111</v>
      </c>
      <c r="B51" s="183"/>
      <c r="C51" s="16" t="s">
        <v>13</v>
      </c>
      <c r="D51" s="203" t="s">
        <v>17</v>
      </c>
      <c r="E51" s="204" t="s">
        <v>339</v>
      </c>
      <c r="F51" s="11" t="s">
        <v>74</v>
      </c>
      <c r="G51" s="122">
        <v>300</v>
      </c>
      <c r="H51" s="113">
        <v>200</v>
      </c>
    </row>
    <row r="52" spans="1:8" ht="45" x14ac:dyDescent="0.2">
      <c r="A52" s="96" t="s">
        <v>284</v>
      </c>
      <c r="B52" s="183"/>
      <c r="C52" s="9" t="s">
        <v>13</v>
      </c>
      <c r="D52" s="9" t="s">
        <v>17</v>
      </c>
      <c r="E52" s="15" t="s">
        <v>234</v>
      </c>
      <c r="F52" s="18"/>
      <c r="G52" s="106">
        <f t="shared" ref="G52:H55" si="7">SUM(G53)</f>
        <v>4</v>
      </c>
      <c r="H52" s="106">
        <f t="shared" si="7"/>
        <v>3</v>
      </c>
    </row>
    <row r="53" spans="1:8" ht="30" x14ac:dyDescent="0.2">
      <c r="A53" s="96" t="s">
        <v>257</v>
      </c>
      <c r="B53" s="183"/>
      <c r="C53" s="9" t="s">
        <v>13</v>
      </c>
      <c r="D53" s="9" t="s">
        <v>17</v>
      </c>
      <c r="E53" s="15" t="s">
        <v>258</v>
      </c>
      <c r="F53" s="18"/>
      <c r="G53" s="106">
        <f t="shared" si="7"/>
        <v>4</v>
      </c>
      <c r="H53" s="106">
        <f t="shared" si="7"/>
        <v>3</v>
      </c>
    </row>
    <row r="54" spans="1:8" ht="30" x14ac:dyDescent="0.2">
      <c r="A54" s="96" t="s">
        <v>259</v>
      </c>
      <c r="B54" s="183"/>
      <c r="C54" s="9" t="s">
        <v>13</v>
      </c>
      <c r="D54" s="9" t="s">
        <v>17</v>
      </c>
      <c r="E54" s="15" t="s">
        <v>260</v>
      </c>
      <c r="F54" s="18"/>
      <c r="G54" s="106">
        <f t="shared" si="7"/>
        <v>4</v>
      </c>
      <c r="H54" s="106">
        <f t="shared" si="7"/>
        <v>3</v>
      </c>
    </row>
    <row r="55" spans="1:8" ht="30" x14ac:dyDescent="0.2">
      <c r="A55" s="100" t="s">
        <v>261</v>
      </c>
      <c r="B55" s="183"/>
      <c r="C55" s="9" t="s">
        <v>13</v>
      </c>
      <c r="D55" s="9" t="s">
        <v>17</v>
      </c>
      <c r="E55" s="15" t="s">
        <v>262</v>
      </c>
      <c r="F55" s="18"/>
      <c r="G55" s="106">
        <f t="shared" si="7"/>
        <v>4</v>
      </c>
      <c r="H55" s="106">
        <f t="shared" si="7"/>
        <v>3</v>
      </c>
    </row>
    <row r="56" spans="1:8" ht="30" x14ac:dyDescent="0.2">
      <c r="A56" s="94" t="s">
        <v>111</v>
      </c>
      <c r="B56" s="183"/>
      <c r="C56" s="10" t="s">
        <v>13</v>
      </c>
      <c r="D56" s="10" t="s">
        <v>17</v>
      </c>
      <c r="E56" s="13" t="s">
        <v>262</v>
      </c>
      <c r="F56" s="13" t="s">
        <v>74</v>
      </c>
      <c r="G56" s="97">
        <v>4</v>
      </c>
      <c r="H56" s="97">
        <v>3</v>
      </c>
    </row>
    <row r="57" spans="1:8" ht="75" x14ac:dyDescent="0.2">
      <c r="A57" s="107" t="s">
        <v>282</v>
      </c>
      <c r="B57" s="161"/>
      <c r="C57" s="15" t="s">
        <v>13</v>
      </c>
      <c r="D57" s="15" t="s">
        <v>17</v>
      </c>
      <c r="E57" s="15" t="s">
        <v>93</v>
      </c>
      <c r="F57" s="15"/>
      <c r="G57" s="114">
        <f t="shared" ref="G57:H58" si="8">SUM(G58)</f>
        <v>478</v>
      </c>
      <c r="H57" s="114">
        <f t="shared" si="8"/>
        <v>481</v>
      </c>
    </row>
    <row r="58" spans="1:8" ht="30" x14ac:dyDescent="0.2">
      <c r="A58" s="107" t="s">
        <v>86</v>
      </c>
      <c r="B58" s="161"/>
      <c r="C58" s="15" t="s">
        <v>13</v>
      </c>
      <c r="D58" s="15" t="s">
        <v>17</v>
      </c>
      <c r="E58" s="15" t="s">
        <v>94</v>
      </c>
      <c r="F58" s="15"/>
      <c r="G58" s="114">
        <f t="shared" si="8"/>
        <v>478</v>
      </c>
      <c r="H58" s="114">
        <f t="shared" si="8"/>
        <v>481</v>
      </c>
    </row>
    <row r="59" spans="1:8" ht="30" x14ac:dyDescent="0.2">
      <c r="A59" s="116" t="s">
        <v>88</v>
      </c>
      <c r="B59" s="161"/>
      <c r="C59" s="9" t="s">
        <v>13</v>
      </c>
      <c r="D59" s="9" t="s">
        <v>17</v>
      </c>
      <c r="E59" s="15" t="s">
        <v>96</v>
      </c>
      <c r="F59" s="15"/>
      <c r="G59" s="114">
        <f>SUM(G60,G62,G65,G68)</f>
        <v>478</v>
      </c>
      <c r="H59" s="114">
        <f>SUM(H60,H62,H65,H68)</f>
        <v>481</v>
      </c>
    </row>
    <row r="60" spans="1:8" ht="45" x14ac:dyDescent="0.2">
      <c r="A60" s="117" t="s">
        <v>99</v>
      </c>
      <c r="B60" s="161"/>
      <c r="C60" s="9" t="s">
        <v>13</v>
      </c>
      <c r="D60" s="9" t="s">
        <v>17</v>
      </c>
      <c r="E60" s="82" t="s">
        <v>100</v>
      </c>
      <c r="F60" s="15"/>
      <c r="G60" s="114">
        <f>SUM(G61)</f>
        <v>1</v>
      </c>
      <c r="H60" s="114">
        <f>SUM(H61)</f>
        <v>1</v>
      </c>
    </row>
    <row r="61" spans="1:8" ht="60" x14ac:dyDescent="0.2">
      <c r="A61" s="94" t="s">
        <v>71</v>
      </c>
      <c r="B61" s="161"/>
      <c r="C61" s="10" t="s">
        <v>13</v>
      </c>
      <c r="D61" s="10" t="s">
        <v>17</v>
      </c>
      <c r="E61" s="83" t="s">
        <v>100</v>
      </c>
      <c r="F61" s="10" t="s">
        <v>73</v>
      </c>
      <c r="G61" s="113">
        <v>1</v>
      </c>
      <c r="H61" s="113">
        <v>1</v>
      </c>
    </row>
    <row r="62" spans="1:8" ht="45" x14ac:dyDescent="0.2">
      <c r="A62" s="118" t="s">
        <v>101</v>
      </c>
      <c r="B62" s="161"/>
      <c r="C62" s="9" t="s">
        <v>13</v>
      </c>
      <c r="D62" s="9" t="s">
        <v>17</v>
      </c>
      <c r="E62" s="82" t="s">
        <v>102</v>
      </c>
      <c r="F62" s="9"/>
      <c r="G62" s="106">
        <f>SUM(G63:G64)</f>
        <v>418</v>
      </c>
      <c r="H62" s="106">
        <f>SUM(H63:H64)</f>
        <v>421</v>
      </c>
    </row>
    <row r="63" spans="1:8" ht="60" x14ac:dyDescent="0.2">
      <c r="A63" s="94" t="s">
        <v>71</v>
      </c>
      <c r="B63" s="161"/>
      <c r="C63" s="10" t="s">
        <v>13</v>
      </c>
      <c r="D63" s="10" t="s">
        <v>17</v>
      </c>
      <c r="E63" s="83" t="s">
        <v>102</v>
      </c>
      <c r="F63" s="10" t="s">
        <v>73</v>
      </c>
      <c r="G63" s="97">
        <v>374</v>
      </c>
      <c r="H63" s="97">
        <v>374</v>
      </c>
    </row>
    <row r="64" spans="1:8" ht="30" x14ac:dyDescent="0.2">
      <c r="A64" s="94" t="s">
        <v>111</v>
      </c>
      <c r="B64" s="161"/>
      <c r="C64" s="10" t="s">
        <v>13</v>
      </c>
      <c r="D64" s="10" t="s">
        <v>17</v>
      </c>
      <c r="E64" s="83" t="s">
        <v>102</v>
      </c>
      <c r="F64" s="10" t="s">
        <v>74</v>
      </c>
      <c r="G64" s="113">
        <v>44</v>
      </c>
      <c r="H64" s="113">
        <v>47</v>
      </c>
    </row>
    <row r="65" spans="1:8" ht="45" x14ac:dyDescent="0.2">
      <c r="A65" s="100" t="s">
        <v>103</v>
      </c>
      <c r="B65" s="161"/>
      <c r="C65" s="9" t="s">
        <v>13</v>
      </c>
      <c r="D65" s="9" t="s">
        <v>17</v>
      </c>
      <c r="E65" s="82" t="s">
        <v>104</v>
      </c>
      <c r="F65" s="13"/>
      <c r="G65" s="114">
        <f>SUM(G66:G67)</f>
        <v>58</v>
      </c>
      <c r="H65" s="114">
        <f>SUM(H66:H67)</f>
        <v>58</v>
      </c>
    </row>
    <row r="66" spans="1:8" ht="60" x14ac:dyDescent="0.2">
      <c r="A66" s="94" t="s">
        <v>71</v>
      </c>
      <c r="B66" s="161"/>
      <c r="C66" s="10" t="s">
        <v>13</v>
      </c>
      <c r="D66" s="10" t="s">
        <v>17</v>
      </c>
      <c r="E66" s="83" t="s">
        <v>104</v>
      </c>
      <c r="F66" s="13" t="s">
        <v>73</v>
      </c>
      <c r="G66" s="97">
        <v>31.1</v>
      </c>
      <c r="H66" s="97">
        <v>31.1</v>
      </c>
    </row>
    <row r="67" spans="1:8" ht="30" x14ac:dyDescent="0.2">
      <c r="A67" s="94" t="s">
        <v>111</v>
      </c>
      <c r="B67" s="161"/>
      <c r="C67" s="10" t="s">
        <v>13</v>
      </c>
      <c r="D67" s="10" t="s">
        <v>17</v>
      </c>
      <c r="E67" s="83" t="s">
        <v>104</v>
      </c>
      <c r="F67" s="10" t="s">
        <v>74</v>
      </c>
      <c r="G67" s="97">
        <v>26.9</v>
      </c>
      <c r="H67" s="97">
        <v>26.9</v>
      </c>
    </row>
    <row r="68" spans="1:8" ht="60" x14ac:dyDescent="0.2">
      <c r="A68" s="100" t="s">
        <v>105</v>
      </c>
      <c r="B68" s="161"/>
      <c r="C68" s="9" t="s">
        <v>13</v>
      </c>
      <c r="D68" s="9" t="s">
        <v>17</v>
      </c>
      <c r="E68" s="82" t="s">
        <v>106</v>
      </c>
      <c r="F68" s="10"/>
      <c r="G68" s="106">
        <f>SUM(G69)</f>
        <v>1</v>
      </c>
      <c r="H68" s="106">
        <f>SUM(H69)</f>
        <v>1</v>
      </c>
    </row>
    <row r="69" spans="1:8" ht="30" x14ac:dyDescent="0.2">
      <c r="A69" s="94" t="s">
        <v>111</v>
      </c>
      <c r="B69" s="161"/>
      <c r="C69" s="10" t="s">
        <v>13</v>
      </c>
      <c r="D69" s="10" t="s">
        <v>17</v>
      </c>
      <c r="E69" s="83" t="s">
        <v>106</v>
      </c>
      <c r="F69" s="10" t="s">
        <v>74</v>
      </c>
      <c r="G69" s="113">
        <v>1</v>
      </c>
      <c r="H69" s="113">
        <v>1</v>
      </c>
    </row>
    <row r="70" spans="1:8" ht="28.5" x14ac:dyDescent="0.2">
      <c r="A70" s="108" t="s">
        <v>70</v>
      </c>
      <c r="B70" s="161"/>
      <c r="C70" s="25" t="s">
        <v>15</v>
      </c>
      <c r="D70" s="10"/>
      <c r="E70" s="13"/>
      <c r="F70" s="10"/>
      <c r="G70" s="99">
        <f>SUM(G71)</f>
        <v>1831.4</v>
      </c>
      <c r="H70" s="99">
        <f>SUM(H71)</f>
        <v>1831.4</v>
      </c>
    </row>
    <row r="71" spans="1:8" ht="30" x14ac:dyDescent="0.2">
      <c r="A71" s="115" t="s">
        <v>285</v>
      </c>
      <c r="B71" s="183"/>
      <c r="C71" s="165" t="s">
        <v>15</v>
      </c>
      <c r="D71" s="8" t="s">
        <v>30</v>
      </c>
      <c r="E71" s="13"/>
      <c r="F71" s="10"/>
      <c r="G71" s="99">
        <f t="shared" ref="G71:H74" si="9">SUM(G72)</f>
        <v>1831.4</v>
      </c>
      <c r="H71" s="99">
        <f t="shared" si="9"/>
        <v>1831.4</v>
      </c>
    </row>
    <row r="72" spans="1:8" ht="75" x14ac:dyDescent="0.2">
      <c r="A72" s="107" t="s">
        <v>287</v>
      </c>
      <c r="B72" s="183"/>
      <c r="C72" s="164" t="s">
        <v>15</v>
      </c>
      <c r="D72" s="9" t="s">
        <v>30</v>
      </c>
      <c r="E72" s="15" t="s">
        <v>93</v>
      </c>
      <c r="F72" s="10"/>
      <c r="G72" s="99">
        <f t="shared" si="9"/>
        <v>1831.4</v>
      </c>
      <c r="H72" s="99">
        <f t="shared" si="9"/>
        <v>1831.4</v>
      </c>
    </row>
    <row r="73" spans="1:8" ht="30" x14ac:dyDescent="0.2">
      <c r="A73" s="100" t="s">
        <v>112</v>
      </c>
      <c r="B73" s="183"/>
      <c r="C73" s="9" t="s">
        <v>15</v>
      </c>
      <c r="D73" s="9" t="s">
        <v>30</v>
      </c>
      <c r="E73" s="9" t="s">
        <v>116</v>
      </c>
      <c r="F73" s="10"/>
      <c r="G73" s="114">
        <f t="shared" si="9"/>
        <v>1831.4</v>
      </c>
      <c r="H73" s="114">
        <f t="shared" si="9"/>
        <v>1831.4</v>
      </c>
    </row>
    <row r="74" spans="1:8" ht="30" x14ac:dyDescent="0.2">
      <c r="A74" s="100" t="s">
        <v>113</v>
      </c>
      <c r="B74" s="183"/>
      <c r="C74" s="9" t="s">
        <v>15</v>
      </c>
      <c r="D74" s="9" t="s">
        <v>30</v>
      </c>
      <c r="E74" s="9" t="s">
        <v>115</v>
      </c>
      <c r="F74" s="10"/>
      <c r="G74" s="114">
        <f t="shared" si="9"/>
        <v>1831.4</v>
      </c>
      <c r="H74" s="114">
        <f t="shared" si="9"/>
        <v>1831.4</v>
      </c>
    </row>
    <row r="75" spans="1:8" ht="15" x14ac:dyDescent="0.2">
      <c r="A75" s="100" t="s">
        <v>114</v>
      </c>
      <c r="B75" s="183"/>
      <c r="C75" s="9" t="s">
        <v>15</v>
      </c>
      <c r="D75" s="9" t="s">
        <v>30</v>
      </c>
      <c r="E75" s="9" t="s">
        <v>117</v>
      </c>
      <c r="F75" s="10"/>
      <c r="G75" s="114">
        <f>SUM(G76:G76)</f>
        <v>1831.4</v>
      </c>
      <c r="H75" s="114">
        <f>SUM(H76:H76)</f>
        <v>1831.4</v>
      </c>
    </row>
    <row r="76" spans="1:8" ht="60" x14ac:dyDescent="0.2">
      <c r="A76" s="94" t="s">
        <v>71</v>
      </c>
      <c r="B76" s="183"/>
      <c r="C76" s="10" t="s">
        <v>15</v>
      </c>
      <c r="D76" s="10" t="s">
        <v>30</v>
      </c>
      <c r="E76" s="9" t="s">
        <v>117</v>
      </c>
      <c r="F76" s="10" t="s">
        <v>73</v>
      </c>
      <c r="G76" s="113">
        <v>1831.4</v>
      </c>
      <c r="H76" s="113">
        <v>1831.4</v>
      </c>
    </row>
    <row r="77" spans="1:8" ht="15.75" x14ac:dyDescent="0.2">
      <c r="A77" s="119" t="s">
        <v>18</v>
      </c>
      <c r="B77" s="161"/>
      <c r="C77" s="25" t="s">
        <v>19</v>
      </c>
      <c r="D77" s="9"/>
      <c r="E77" s="26"/>
      <c r="F77" s="26"/>
      <c r="G77" s="106">
        <f>SUM(G78)</f>
        <v>16008</v>
      </c>
      <c r="H77" s="106">
        <f>SUM(H78)</f>
        <v>16591</v>
      </c>
    </row>
    <row r="78" spans="1:8" ht="15" x14ac:dyDescent="0.2">
      <c r="A78" s="105" t="s">
        <v>39</v>
      </c>
      <c r="B78" s="161"/>
      <c r="C78" s="8" t="s">
        <v>19</v>
      </c>
      <c r="D78" s="8" t="s">
        <v>28</v>
      </c>
      <c r="E78" s="18"/>
      <c r="F78" s="18"/>
      <c r="G78" s="106">
        <f t="shared" ref="G78:H79" si="10">SUM(G79)</f>
        <v>16008</v>
      </c>
      <c r="H78" s="106">
        <f t="shared" si="10"/>
        <v>16591</v>
      </c>
    </row>
    <row r="79" spans="1:8" ht="60" x14ac:dyDescent="0.2">
      <c r="A79" s="120" t="s">
        <v>304</v>
      </c>
      <c r="B79" s="161"/>
      <c r="C79" s="9" t="s">
        <v>19</v>
      </c>
      <c r="D79" s="9" t="s">
        <v>28</v>
      </c>
      <c r="E79" s="15" t="s">
        <v>123</v>
      </c>
      <c r="F79" s="18"/>
      <c r="G79" s="106">
        <f t="shared" si="10"/>
        <v>16008</v>
      </c>
      <c r="H79" s="106">
        <f t="shared" si="10"/>
        <v>16591</v>
      </c>
    </row>
    <row r="80" spans="1:8" ht="60" x14ac:dyDescent="0.2">
      <c r="A80" s="100" t="s">
        <v>126</v>
      </c>
      <c r="B80" s="161"/>
      <c r="C80" s="9" t="s">
        <v>19</v>
      </c>
      <c r="D80" s="9" t="s">
        <v>28</v>
      </c>
      <c r="E80" s="15" t="s">
        <v>124</v>
      </c>
      <c r="F80" s="13"/>
      <c r="G80" s="106">
        <f>SUM(G81,G88)</f>
        <v>16008</v>
      </c>
      <c r="H80" s="106">
        <f>SUM(H81,H88)</f>
        <v>16591</v>
      </c>
    </row>
    <row r="81" spans="1:8" ht="45" x14ac:dyDescent="0.2">
      <c r="A81" s="100" t="s">
        <v>127</v>
      </c>
      <c r="B81" s="161"/>
      <c r="C81" s="9" t="s">
        <v>19</v>
      </c>
      <c r="D81" s="9" t="s">
        <v>28</v>
      </c>
      <c r="E81" s="15" t="s">
        <v>125</v>
      </c>
      <c r="F81" s="13"/>
      <c r="G81" s="106">
        <f>SUM(G82,G84,G86)</f>
        <v>15958</v>
      </c>
      <c r="H81" s="106">
        <f>SUM(H82,H84,H86)</f>
        <v>16541</v>
      </c>
    </row>
    <row r="82" spans="1:8" ht="45" x14ac:dyDescent="0.2">
      <c r="A82" s="100" t="s">
        <v>128</v>
      </c>
      <c r="B82" s="161"/>
      <c r="C82" s="9" t="s">
        <v>19</v>
      </c>
      <c r="D82" s="9" t="s">
        <v>28</v>
      </c>
      <c r="E82" s="15" t="s">
        <v>129</v>
      </c>
      <c r="F82" s="13"/>
      <c r="G82" s="106">
        <f>SUM(G83)</f>
        <v>3031.7</v>
      </c>
      <c r="H82" s="106">
        <f>SUM(H83)</f>
        <v>3093.5</v>
      </c>
    </row>
    <row r="83" spans="1:8" ht="30" x14ac:dyDescent="0.2">
      <c r="A83" s="94" t="s">
        <v>111</v>
      </c>
      <c r="B83" s="161"/>
      <c r="C83" s="10" t="s">
        <v>19</v>
      </c>
      <c r="D83" s="10" t="s">
        <v>28</v>
      </c>
      <c r="E83" s="13" t="s">
        <v>129</v>
      </c>
      <c r="F83" s="13" t="s">
        <v>74</v>
      </c>
      <c r="G83" s="97">
        <v>3031.7</v>
      </c>
      <c r="H83" s="97">
        <v>3093.5</v>
      </c>
    </row>
    <row r="84" spans="1:8" ht="60" x14ac:dyDescent="0.2">
      <c r="A84" s="100" t="s">
        <v>130</v>
      </c>
      <c r="B84" s="161"/>
      <c r="C84" s="9" t="s">
        <v>19</v>
      </c>
      <c r="D84" s="9" t="s">
        <v>28</v>
      </c>
      <c r="E84" s="15" t="s">
        <v>131</v>
      </c>
      <c r="F84" s="13"/>
      <c r="G84" s="106">
        <f>SUM(G85)</f>
        <v>12797</v>
      </c>
      <c r="H84" s="106">
        <f>SUM(H85)</f>
        <v>13313</v>
      </c>
    </row>
    <row r="85" spans="1:8" ht="30" x14ac:dyDescent="0.2">
      <c r="A85" s="94" t="s">
        <v>111</v>
      </c>
      <c r="B85" s="161"/>
      <c r="C85" s="10" t="s">
        <v>19</v>
      </c>
      <c r="D85" s="10" t="s">
        <v>28</v>
      </c>
      <c r="E85" s="13" t="s">
        <v>131</v>
      </c>
      <c r="F85" s="13" t="s">
        <v>74</v>
      </c>
      <c r="G85" s="97">
        <v>12797</v>
      </c>
      <c r="H85" s="97">
        <v>13313</v>
      </c>
    </row>
    <row r="86" spans="1:8" ht="75" x14ac:dyDescent="0.2">
      <c r="A86" s="100" t="s">
        <v>213</v>
      </c>
      <c r="B86" s="161"/>
      <c r="C86" s="9" t="s">
        <v>19</v>
      </c>
      <c r="D86" s="9" t="s">
        <v>28</v>
      </c>
      <c r="E86" s="15" t="s">
        <v>233</v>
      </c>
      <c r="F86" s="13"/>
      <c r="G86" s="106">
        <f>SUM(G87)</f>
        <v>129.30000000000001</v>
      </c>
      <c r="H86" s="106">
        <f>SUM(H87)</f>
        <v>134.5</v>
      </c>
    </row>
    <row r="87" spans="1:8" ht="30" x14ac:dyDescent="0.2">
      <c r="A87" s="94" t="s">
        <v>111</v>
      </c>
      <c r="B87" s="161"/>
      <c r="C87" s="10" t="s">
        <v>19</v>
      </c>
      <c r="D87" s="10" t="s">
        <v>28</v>
      </c>
      <c r="E87" s="13" t="s">
        <v>233</v>
      </c>
      <c r="F87" s="13" t="s">
        <v>74</v>
      </c>
      <c r="G87" s="97">
        <v>129.30000000000001</v>
      </c>
      <c r="H87" s="130">
        <v>134.5</v>
      </c>
    </row>
    <row r="88" spans="1:8" ht="30" x14ac:dyDescent="0.2">
      <c r="A88" s="100" t="s">
        <v>288</v>
      </c>
      <c r="B88" s="183"/>
      <c r="C88" s="9" t="s">
        <v>19</v>
      </c>
      <c r="D88" s="9" t="s">
        <v>28</v>
      </c>
      <c r="E88" s="15" t="s">
        <v>289</v>
      </c>
      <c r="F88" s="13"/>
      <c r="G88" s="106">
        <f>SUM(G89)</f>
        <v>50</v>
      </c>
      <c r="H88" s="123">
        <f>SUM(H89)</f>
        <v>50</v>
      </c>
    </row>
    <row r="89" spans="1:8" ht="30" x14ac:dyDescent="0.2">
      <c r="A89" s="100" t="s">
        <v>290</v>
      </c>
      <c r="B89" s="183"/>
      <c r="C89" s="9" t="s">
        <v>19</v>
      </c>
      <c r="D89" s="9" t="s">
        <v>28</v>
      </c>
      <c r="E89" s="15" t="s">
        <v>291</v>
      </c>
      <c r="F89" s="13"/>
      <c r="G89" s="106">
        <f>SUM(G90)</f>
        <v>50</v>
      </c>
      <c r="H89" s="123">
        <f>SUM(H90)</f>
        <v>50</v>
      </c>
    </row>
    <row r="90" spans="1:8" ht="30" x14ac:dyDescent="0.2">
      <c r="A90" s="94" t="s">
        <v>111</v>
      </c>
      <c r="B90" s="183"/>
      <c r="C90" s="10" t="s">
        <v>19</v>
      </c>
      <c r="D90" s="10" t="s">
        <v>28</v>
      </c>
      <c r="E90" s="13" t="s">
        <v>291</v>
      </c>
      <c r="F90" s="13" t="s">
        <v>74</v>
      </c>
      <c r="G90" s="97">
        <v>50</v>
      </c>
      <c r="H90" s="130">
        <v>50</v>
      </c>
    </row>
    <row r="91" spans="1:8" ht="15" x14ac:dyDescent="0.2">
      <c r="A91" s="119" t="s">
        <v>40</v>
      </c>
      <c r="B91" s="161"/>
      <c r="C91" s="27" t="s">
        <v>41</v>
      </c>
      <c r="D91" s="9"/>
      <c r="E91" s="19"/>
      <c r="F91" s="19"/>
      <c r="G91" s="123">
        <f>SUM(G92)</f>
        <v>161</v>
      </c>
      <c r="H91" s="123">
        <f>SUM(H92)</f>
        <v>547.5</v>
      </c>
    </row>
    <row r="92" spans="1:8" ht="15" x14ac:dyDescent="0.2">
      <c r="A92" s="95" t="s">
        <v>42</v>
      </c>
      <c r="B92" s="161"/>
      <c r="C92" s="14" t="s">
        <v>41</v>
      </c>
      <c r="D92" s="14" t="s">
        <v>13</v>
      </c>
      <c r="E92" s="14"/>
      <c r="F92" s="14"/>
      <c r="G92" s="106">
        <f>SUM(G93,G98)</f>
        <v>161</v>
      </c>
      <c r="H92" s="106">
        <f>SUM(H93,H98)</f>
        <v>547.5</v>
      </c>
    </row>
    <row r="93" spans="1:8" ht="60" x14ac:dyDescent="0.2">
      <c r="A93" s="100" t="s">
        <v>292</v>
      </c>
      <c r="B93" s="183"/>
      <c r="C93" s="15" t="s">
        <v>41</v>
      </c>
      <c r="D93" s="15" t="s">
        <v>13</v>
      </c>
      <c r="E93" s="15" t="s">
        <v>252</v>
      </c>
      <c r="F93" s="13"/>
      <c r="G93" s="106">
        <f t="shared" ref="G93:H96" si="11">SUM(G94)</f>
        <v>0</v>
      </c>
      <c r="H93" s="106">
        <f t="shared" si="11"/>
        <v>400</v>
      </c>
    </row>
    <row r="94" spans="1:8" ht="30" x14ac:dyDescent="0.2">
      <c r="A94" s="120" t="s">
        <v>253</v>
      </c>
      <c r="B94" s="183"/>
      <c r="C94" s="13" t="s">
        <v>41</v>
      </c>
      <c r="D94" s="13" t="s">
        <v>13</v>
      </c>
      <c r="E94" s="15" t="s">
        <v>254</v>
      </c>
      <c r="F94" s="13"/>
      <c r="G94" s="106">
        <f t="shared" si="11"/>
        <v>0</v>
      </c>
      <c r="H94" s="106">
        <f t="shared" si="11"/>
        <v>400</v>
      </c>
    </row>
    <row r="95" spans="1:8" ht="30" x14ac:dyDescent="0.2">
      <c r="A95" s="120" t="s">
        <v>255</v>
      </c>
      <c r="B95" s="183"/>
      <c r="C95" s="9" t="s">
        <v>41</v>
      </c>
      <c r="D95" s="9" t="s">
        <v>13</v>
      </c>
      <c r="E95" s="15" t="s">
        <v>256</v>
      </c>
      <c r="F95" s="13"/>
      <c r="G95" s="106">
        <f t="shared" si="11"/>
        <v>0</v>
      </c>
      <c r="H95" s="106">
        <f t="shared" si="11"/>
        <v>400</v>
      </c>
    </row>
    <row r="96" spans="1:8" ht="60" x14ac:dyDescent="0.2">
      <c r="A96" s="100" t="s">
        <v>293</v>
      </c>
      <c r="B96" s="183"/>
      <c r="C96" s="13" t="s">
        <v>41</v>
      </c>
      <c r="D96" s="13" t="s">
        <v>13</v>
      </c>
      <c r="E96" s="15" t="s">
        <v>294</v>
      </c>
      <c r="F96" s="13"/>
      <c r="G96" s="106">
        <f t="shared" si="11"/>
        <v>0</v>
      </c>
      <c r="H96" s="106">
        <f t="shared" si="11"/>
        <v>400</v>
      </c>
    </row>
    <row r="97" spans="1:8" ht="30" x14ac:dyDescent="0.2">
      <c r="A97" s="94" t="s">
        <v>111</v>
      </c>
      <c r="B97" s="183"/>
      <c r="C97" s="10" t="s">
        <v>41</v>
      </c>
      <c r="D97" s="10" t="s">
        <v>13</v>
      </c>
      <c r="E97" s="13" t="s">
        <v>294</v>
      </c>
      <c r="F97" s="13" t="s">
        <v>74</v>
      </c>
      <c r="G97" s="97">
        <v>0</v>
      </c>
      <c r="H97" s="97">
        <v>400</v>
      </c>
    </row>
    <row r="98" spans="1:8" ht="60" x14ac:dyDescent="0.2">
      <c r="A98" s="120" t="s">
        <v>303</v>
      </c>
      <c r="B98" s="161"/>
      <c r="C98" s="9" t="s">
        <v>41</v>
      </c>
      <c r="D98" s="9" t="s">
        <v>13</v>
      </c>
      <c r="E98" s="15" t="s">
        <v>134</v>
      </c>
      <c r="F98" s="15"/>
      <c r="G98" s="106">
        <f t="shared" ref="G98:H101" si="12">SUM(G99)</f>
        <v>161</v>
      </c>
      <c r="H98" s="106">
        <f t="shared" si="12"/>
        <v>147.5</v>
      </c>
    </row>
    <row r="99" spans="1:8" ht="45" x14ac:dyDescent="0.2">
      <c r="A99" s="120" t="s">
        <v>132</v>
      </c>
      <c r="B99" s="161"/>
      <c r="C99" s="9" t="s">
        <v>41</v>
      </c>
      <c r="D99" s="9" t="s">
        <v>13</v>
      </c>
      <c r="E99" s="15" t="s">
        <v>135</v>
      </c>
      <c r="F99" s="15"/>
      <c r="G99" s="106">
        <f t="shared" si="12"/>
        <v>161</v>
      </c>
      <c r="H99" s="106">
        <f t="shared" si="12"/>
        <v>147.5</v>
      </c>
    </row>
    <row r="100" spans="1:8" ht="30" x14ac:dyDescent="0.2">
      <c r="A100" s="120" t="s">
        <v>133</v>
      </c>
      <c r="B100" s="161"/>
      <c r="C100" s="9" t="s">
        <v>41</v>
      </c>
      <c r="D100" s="9" t="s">
        <v>13</v>
      </c>
      <c r="E100" s="15" t="s">
        <v>137</v>
      </c>
      <c r="F100" s="15"/>
      <c r="G100" s="106">
        <f t="shared" si="12"/>
        <v>161</v>
      </c>
      <c r="H100" s="106">
        <f t="shared" si="12"/>
        <v>147.5</v>
      </c>
    </row>
    <row r="101" spans="1:8" ht="45" x14ac:dyDescent="0.2">
      <c r="A101" s="120" t="s">
        <v>227</v>
      </c>
      <c r="B101" s="161"/>
      <c r="C101" s="9" t="s">
        <v>41</v>
      </c>
      <c r="D101" s="9" t="s">
        <v>13</v>
      </c>
      <c r="E101" s="15" t="s">
        <v>138</v>
      </c>
      <c r="F101" s="15"/>
      <c r="G101" s="106">
        <f t="shared" si="12"/>
        <v>161</v>
      </c>
      <c r="H101" s="106">
        <f t="shared" si="12"/>
        <v>147.5</v>
      </c>
    </row>
    <row r="102" spans="1:8" ht="30" x14ac:dyDescent="0.2">
      <c r="A102" s="94" t="s">
        <v>111</v>
      </c>
      <c r="B102" s="161"/>
      <c r="C102" s="13" t="s">
        <v>41</v>
      </c>
      <c r="D102" s="13" t="s">
        <v>13</v>
      </c>
      <c r="E102" s="13" t="s">
        <v>138</v>
      </c>
      <c r="F102" s="13" t="s">
        <v>74</v>
      </c>
      <c r="G102" s="97">
        <v>161</v>
      </c>
      <c r="H102" s="97">
        <v>147.5</v>
      </c>
    </row>
    <row r="103" spans="1:8" ht="14.25" x14ac:dyDescent="0.2">
      <c r="A103" s="119" t="s">
        <v>21</v>
      </c>
      <c r="B103" s="51"/>
      <c r="C103" s="27" t="s">
        <v>22</v>
      </c>
      <c r="D103" s="27"/>
      <c r="E103" s="26"/>
      <c r="F103" s="26"/>
      <c r="G103" s="114">
        <f>SUM(G104,G110)</f>
        <v>595.20000000000005</v>
      </c>
      <c r="H103" s="114">
        <f>SUM(H104,H110)</f>
        <v>588</v>
      </c>
    </row>
    <row r="104" spans="1:8" ht="15" x14ac:dyDescent="0.2">
      <c r="A104" s="95" t="s">
        <v>27</v>
      </c>
      <c r="B104" s="161"/>
      <c r="C104" s="18" t="s">
        <v>22</v>
      </c>
      <c r="D104" s="18" t="s">
        <v>22</v>
      </c>
      <c r="E104" s="18"/>
      <c r="F104" s="18"/>
      <c r="G104" s="106">
        <f t="shared" ref="G104:H108" si="13">SUM(G105)</f>
        <v>314.2</v>
      </c>
      <c r="H104" s="106">
        <f t="shared" si="13"/>
        <v>314.2</v>
      </c>
    </row>
    <row r="105" spans="1:8" ht="45" x14ac:dyDescent="0.2">
      <c r="A105" s="116" t="s">
        <v>302</v>
      </c>
      <c r="B105" s="161"/>
      <c r="C105" s="15" t="s">
        <v>22</v>
      </c>
      <c r="D105" s="15" t="s">
        <v>22</v>
      </c>
      <c r="E105" s="15" t="s">
        <v>120</v>
      </c>
      <c r="F105" s="15"/>
      <c r="G105" s="106">
        <f t="shared" si="13"/>
        <v>314.2</v>
      </c>
      <c r="H105" s="106">
        <f t="shared" si="13"/>
        <v>314.2</v>
      </c>
    </row>
    <row r="106" spans="1:8" ht="15" x14ac:dyDescent="0.2">
      <c r="A106" s="116" t="s">
        <v>174</v>
      </c>
      <c r="B106" s="161"/>
      <c r="C106" s="15" t="s">
        <v>22</v>
      </c>
      <c r="D106" s="15" t="s">
        <v>22</v>
      </c>
      <c r="E106" s="15" t="s">
        <v>121</v>
      </c>
      <c r="F106" s="15"/>
      <c r="G106" s="106">
        <f t="shared" si="13"/>
        <v>314.2</v>
      </c>
      <c r="H106" s="106">
        <f t="shared" si="13"/>
        <v>314.2</v>
      </c>
    </row>
    <row r="107" spans="1:8" ht="15" x14ac:dyDescent="0.2">
      <c r="A107" s="116" t="s">
        <v>119</v>
      </c>
      <c r="B107" s="161"/>
      <c r="C107" s="15" t="s">
        <v>22</v>
      </c>
      <c r="D107" s="15" t="s">
        <v>22</v>
      </c>
      <c r="E107" s="15" t="s">
        <v>122</v>
      </c>
      <c r="F107" s="15"/>
      <c r="G107" s="106">
        <f t="shared" si="13"/>
        <v>314.2</v>
      </c>
      <c r="H107" s="106">
        <f t="shared" si="13"/>
        <v>314.2</v>
      </c>
    </row>
    <row r="108" spans="1:8" ht="30" x14ac:dyDescent="0.2">
      <c r="A108" s="116" t="s">
        <v>175</v>
      </c>
      <c r="B108" s="161"/>
      <c r="C108" s="15" t="s">
        <v>22</v>
      </c>
      <c r="D108" s="15" t="s">
        <v>22</v>
      </c>
      <c r="E108" s="15" t="s">
        <v>176</v>
      </c>
      <c r="F108" s="15"/>
      <c r="G108" s="106">
        <f t="shared" si="13"/>
        <v>314.2</v>
      </c>
      <c r="H108" s="106">
        <f t="shared" si="13"/>
        <v>314.2</v>
      </c>
    </row>
    <row r="109" spans="1:8" ht="30" x14ac:dyDescent="0.2">
      <c r="A109" s="94" t="s">
        <v>81</v>
      </c>
      <c r="B109" s="161"/>
      <c r="C109" s="13" t="s">
        <v>22</v>
      </c>
      <c r="D109" s="13" t="s">
        <v>22</v>
      </c>
      <c r="E109" s="13" t="s">
        <v>176</v>
      </c>
      <c r="F109" s="10" t="s">
        <v>78</v>
      </c>
      <c r="G109" s="97">
        <v>314.2</v>
      </c>
      <c r="H109" s="97">
        <v>314.2</v>
      </c>
    </row>
    <row r="110" spans="1:8" ht="15" x14ac:dyDescent="0.2">
      <c r="A110" s="95" t="s">
        <v>295</v>
      </c>
      <c r="B110" s="183"/>
      <c r="C110" s="18" t="s">
        <v>22</v>
      </c>
      <c r="D110" s="18" t="s">
        <v>28</v>
      </c>
      <c r="E110" s="18"/>
      <c r="F110" s="18"/>
      <c r="G110" s="106">
        <f t="shared" ref="G110:H114" si="14">SUM(G111)</f>
        <v>281</v>
      </c>
      <c r="H110" s="106">
        <f t="shared" si="14"/>
        <v>273.8</v>
      </c>
    </row>
    <row r="111" spans="1:8" ht="45" x14ac:dyDescent="0.2">
      <c r="A111" s="116" t="s">
        <v>296</v>
      </c>
      <c r="B111" s="183"/>
      <c r="C111" s="9" t="s">
        <v>22</v>
      </c>
      <c r="D111" s="9" t="s">
        <v>28</v>
      </c>
      <c r="E111" s="15" t="s">
        <v>120</v>
      </c>
      <c r="F111" s="10"/>
      <c r="G111" s="106">
        <f t="shared" si="14"/>
        <v>281</v>
      </c>
      <c r="H111" s="106">
        <f t="shared" si="14"/>
        <v>273.8</v>
      </c>
    </row>
    <row r="112" spans="1:8" ht="30" x14ac:dyDescent="0.2">
      <c r="A112" s="100" t="s">
        <v>146</v>
      </c>
      <c r="B112" s="183"/>
      <c r="C112" s="9" t="s">
        <v>22</v>
      </c>
      <c r="D112" s="9" t="s">
        <v>28</v>
      </c>
      <c r="E112" s="15" t="s">
        <v>149</v>
      </c>
      <c r="F112" s="10"/>
      <c r="G112" s="106">
        <f t="shared" si="14"/>
        <v>281</v>
      </c>
      <c r="H112" s="106">
        <f t="shared" si="14"/>
        <v>273.8</v>
      </c>
    </row>
    <row r="113" spans="1:8" ht="15" x14ac:dyDescent="0.2">
      <c r="A113" s="116" t="s">
        <v>157</v>
      </c>
      <c r="B113" s="183"/>
      <c r="C113" s="9" t="s">
        <v>22</v>
      </c>
      <c r="D113" s="9" t="s">
        <v>28</v>
      </c>
      <c r="E113" s="15" t="s">
        <v>158</v>
      </c>
      <c r="F113" s="10"/>
      <c r="G113" s="106">
        <f t="shared" si="14"/>
        <v>281</v>
      </c>
      <c r="H113" s="106">
        <f t="shared" si="14"/>
        <v>273.8</v>
      </c>
    </row>
    <row r="114" spans="1:8" ht="30" x14ac:dyDescent="0.2">
      <c r="A114" s="100" t="s">
        <v>297</v>
      </c>
      <c r="B114" s="51"/>
      <c r="C114" s="9" t="s">
        <v>22</v>
      </c>
      <c r="D114" s="9" t="s">
        <v>28</v>
      </c>
      <c r="E114" s="15" t="s">
        <v>298</v>
      </c>
      <c r="F114" s="15"/>
      <c r="G114" s="114">
        <f t="shared" si="14"/>
        <v>281</v>
      </c>
      <c r="H114" s="114">
        <f t="shared" si="14"/>
        <v>273.8</v>
      </c>
    </row>
    <row r="115" spans="1:8" ht="30" x14ac:dyDescent="0.2">
      <c r="A115" s="94" t="s">
        <v>111</v>
      </c>
      <c r="B115" s="51"/>
      <c r="C115" s="10" t="s">
        <v>22</v>
      </c>
      <c r="D115" s="10" t="s">
        <v>28</v>
      </c>
      <c r="E115" s="13" t="s">
        <v>298</v>
      </c>
      <c r="F115" s="13" t="s">
        <v>74</v>
      </c>
      <c r="G115" s="113">
        <v>281</v>
      </c>
      <c r="H115" s="130">
        <v>273.8</v>
      </c>
    </row>
    <row r="116" spans="1:8" ht="15" x14ac:dyDescent="0.2">
      <c r="A116" s="119" t="s">
        <v>45</v>
      </c>
      <c r="B116" s="161"/>
      <c r="C116" s="27" t="s">
        <v>20</v>
      </c>
      <c r="D116" s="27"/>
      <c r="E116" s="27"/>
      <c r="F116" s="27"/>
      <c r="G116" s="123">
        <f>SUM(G117)</f>
        <v>12156.8</v>
      </c>
      <c r="H116" s="123">
        <f>SUM(H117)</f>
        <v>11675.8</v>
      </c>
    </row>
    <row r="117" spans="1:8" ht="15" x14ac:dyDescent="0.2">
      <c r="A117" s="95" t="s">
        <v>46</v>
      </c>
      <c r="B117" s="161"/>
      <c r="C117" s="14" t="s">
        <v>20</v>
      </c>
      <c r="D117" s="14" t="s">
        <v>13</v>
      </c>
      <c r="E117" s="14"/>
      <c r="F117" s="14"/>
      <c r="G117" s="106">
        <f>SUM(G118,G123)</f>
        <v>12156.8</v>
      </c>
      <c r="H117" s="106">
        <f>SUM(H118,H123)</f>
        <v>11675.8</v>
      </c>
    </row>
    <row r="118" spans="1:8" ht="45" x14ac:dyDescent="0.2">
      <c r="A118" s="127" t="s">
        <v>301</v>
      </c>
      <c r="B118" s="161"/>
      <c r="C118" s="15" t="s">
        <v>20</v>
      </c>
      <c r="D118" s="15" t="s">
        <v>13</v>
      </c>
      <c r="E118" s="15" t="s">
        <v>142</v>
      </c>
      <c r="F118" s="15"/>
      <c r="G118" s="106">
        <f t="shared" ref="G118:H121" si="15">SUM(G119)</f>
        <v>11922.8</v>
      </c>
      <c r="H118" s="106">
        <f t="shared" si="15"/>
        <v>11441.8</v>
      </c>
    </row>
    <row r="119" spans="1:8" ht="30" x14ac:dyDescent="0.2">
      <c r="A119" s="100" t="s">
        <v>140</v>
      </c>
      <c r="B119" s="161"/>
      <c r="C119" s="15" t="s">
        <v>20</v>
      </c>
      <c r="D119" s="15" t="s">
        <v>13</v>
      </c>
      <c r="E119" s="15" t="s">
        <v>143</v>
      </c>
      <c r="F119" s="15"/>
      <c r="G119" s="106">
        <f t="shared" si="15"/>
        <v>11922.8</v>
      </c>
      <c r="H119" s="106">
        <f t="shared" si="15"/>
        <v>11441.8</v>
      </c>
    </row>
    <row r="120" spans="1:8" ht="30" x14ac:dyDescent="0.2">
      <c r="A120" s="116" t="s">
        <v>177</v>
      </c>
      <c r="B120" s="161"/>
      <c r="C120" s="15" t="s">
        <v>20</v>
      </c>
      <c r="D120" s="15" t="s">
        <v>13</v>
      </c>
      <c r="E120" s="15" t="s">
        <v>178</v>
      </c>
      <c r="F120" s="15"/>
      <c r="G120" s="106">
        <f t="shared" si="15"/>
        <v>11922.8</v>
      </c>
      <c r="H120" s="106">
        <f t="shared" si="15"/>
        <v>11441.8</v>
      </c>
    </row>
    <row r="121" spans="1:8" ht="30" x14ac:dyDescent="0.2">
      <c r="A121" s="116" t="s">
        <v>180</v>
      </c>
      <c r="B121" s="161"/>
      <c r="C121" s="15" t="s">
        <v>20</v>
      </c>
      <c r="D121" s="15" t="s">
        <v>13</v>
      </c>
      <c r="E121" s="15" t="s">
        <v>179</v>
      </c>
      <c r="F121" s="15"/>
      <c r="G121" s="106">
        <f t="shared" si="15"/>
        <v>11922.8</v>
      </c>
      <c r="H121" s="106">
        <f t="shared" si="15"/>
        <v>11441.8</v>
      </c>
    </row>
    <row r="122" spans="1:8" ht="30" x14ac:dyDescent="0.2">
      <c r="A122" s="94" t="s">
        <v>81</v>
      </c>
      <c r="B122" s="161"/>
      <c r="C122" s="10" t="s">
        <v>20</v>
      </c>
      <c r="D122" s="10" t="s">
        <v>13</v>
      </c>
      <c r="E122" s="13" t="s">
        <v>179</v>
      </c>
      <c r="F122" s="10" t="s">
        <v>78</v>
      </c>
      <c r="G122" s="97">
        <v>11922.8</v>
      </c>
      <c r="H122" s="97">
        <v>11441.8</v>
      </c>
    </row>
    <row r="123" spans="1:8" ht="45" x14ac:dyDescent="0.2">
      <c r="A123" s="116" t="s">
        <v>300</v>
      </c>
      <c r="B123" s="161"/>
      <c r="C123" s="9" t="s">
        <v>20</v>
      </c>
      <c r="D123" s="9" t="s">
        <v>13</v>
      </c>
      <c r="E123" s="15" t="s">
        <v>170</v>
      </c>
      <c r="F123" s="13"/>
      <c r="G123" s="106">
        <f t="shared" ref="G123:H126" si="16">SUM(G124)</f>
        <v>234</v>
      </c>
      <c r="H123" s="106">
        <f t="shared" si="16"/>
        <v>234</v>
      </c>
    </row>
    <row r="124" spans="1:8" ht="45" x14ac:dyDescent="0.2">
      <c r="A124" s="116" t="s">
        <v>167</v>
      </c>
      <c r="B124" s="161"/>
      <c r="C124" s="9" t="s">
        <v>20</v>
      </c>
      <c r="D124" s="9" t="s">
        <v>13</v>
      </c>
      <c r="E124" s="15" t="s">
        <v>171</v>
      </c>
      <c r="F124" s="13"/>
      <c r="G124" s="106">
        <f t="shared" si="16"/>
        <v>234</v>
      </c>
      <c r="H124" s="106">
        <f t="shared" si="16"/>
        <v>234</v>
      </c>
    </row>
    <row r="125" spans="1:8" ht="30" x14ac:dyDescent="0.2">
      <c r="A125" s="116" t="s">
        <v>168</v>
      </c>
      <c r="B125" s="161"/>
      <c r="C125" s="9" t="s">
        <v>20</v>
      </c>
      <c r="D125" s="9" t="s">
        <v>13</v>
      </c>
      <c r="E125" s="15" t="s">
        <v>172</v>
      </c>
      <c r="F125" s="13"/>
      <c r="G125" s="106">
        <f t="shared" si="16"/>
        <v>234</v>
      </c>
      <c r="H125" s="106">
        <f t="shared" si="16"/>
        <v>234</v>
      </c>
    </row>
    <row r="126" spans="1:8" ht="45" x14ac:dyDescent="0.2">
      <c r="A126" s="121" t="s">
        <v>185</v>
      </c>
      <c r="B126" s="161"/>
      <c r="C126" s="9" t="s">
        <v>20</v>
      </c>
      <c r="D126" s="9" t="s">
        <v>13</v>
      </c>
      <c r="E126" s="15" t="s">
        <v>186</v>
      </c>
      <c r="F126" s="13"/>
      <c r="G126" s="106">
        <f t="shared" si="16"/>
        <v>234</v>
      </c>
      <c r="H126" s="106">
        <f t="shared" si="16"/>
        <v>234</v>
      </c>
    </row>
    <row r="127" spans="1:8" ht="30" x14ac:dyDescent="0.2">
      <c r="A127" s="94" t="s">
        <v>81</v>
      </c>
      <c r="B127" s="161"/>
      <c r="C127" s="10" t="s">
        <v>20</v>
      </c>
      <c r="D127" s="10" t="s">
        <v>13</v>
      </c>
      <c r="E127" s="13" t="s">
        <v>186</v>
      </c>
      <c r="F127" s="30" t="s">
        <v>78</v>
      </c>
      <c r="G127" s="122">
        <v>234</v>
      </c>
      <c r="H127" s="122">
        <v>234</v>
      </c>
    </row>
    <row r="128" spans="1:8" ht="15" x14ac:dyDescent="0.2">
      <c r="A128" s="119" t="s">
        <v>29</v>
      </c>
      <c r="B128" s="161"/>
      <c r="C128" s="21" t="s">
        <v>30</v>
      </c>
      <c r="D128" s="21"/>
      <c r="E128" s="21"/>
      <c r="F128" s="21"/>
      <c r="G128" s="123">
        <f>SUM(G129,G138)</f>
        <v>1423.4</v>
      </c>
      <c r="H128" s="123">
        <f>SUM(H129,H138)</f>
        <v>1423.4</v>
      </c>
    </row>
    <row r="129" spans="1:8" ht="15" x14ac:dyDescent="0.2">
      <c r="A129" s="95" t="s">
        <v>47</v>
      </c>
      <c r="B129" s="161"/>
      <c r="C129" s="14" t="s">
        <v>30</v>
      </c>
      <c r="D129" s="14" t="s">
        <v>13</v>
      </c>
      <c r="E129" s="14"/>
      <c r="F129" s="14"/>
      <c r="G129" s="106">
        <f t="shared" ref="G129:H130" si="17">SUM(G130)</f>
        <v>1422.4</v>
      </c>
      <c r="H129" s="106">
        <f t="shared" si="17"/>
        <v>1422.4</v>
      </c>
    </row>
    <row r="130" spans="1:8" ht="75" x14ac:dyDescent="0.2">
      <c r="A130" s="107" t="s">
        <v>282</v>
      </c>
      <c r="B130" s="161"/>
      <c r="C130" s="15" t="s">
        <v>30</v>
      </c>
      <c r="D130" s="15" t="s">
        <v>13</v>
      </c>
      <c r="E130" s="15" t="s">
        <v>93</v>
      </c>
      <c r="F130" s="15"/>
      <c r="G130" s="106">
        <f t="shared" si="17"/>
        <v>1422.4</v>
      </c>
      <c r="H130" s="106">
        <f t="shared" si="17"/>
        <v>1422.4</v>
      </c>
    </row>
    <row r="131" spans="1:8" ht="30" x14ac:dyDescent="0.2">
      <c r="A131" s="107" t="s">
        <v>86</v>
      </c>
      <c r="B131" s="161"/>
      <c r="C131" s="15" t="s">
        <v>30</v>
      </c>
      <c r="D131" s="15" t="s">
        <v>13</v>
      </c>
      <c r="E131" s="15" t="s">
        <v>94</v>
      </c>
      <c r="F131" s="15"/>
      <c r="G131" s="106">
        <f>SUM(G132,G135)</f>
        <v>1422.4</v>
      </c>
      <c r="H131" s="106">
        <f>SUM(H132,H135)</f>
        <v>1422.4</v>
      </c>
    </row>
    <row r="132" spans="1:8" ht="30" x14ac:dyDescent="0.2">
      <c r="A132" s="107" t="s">
        <v>87</v>
      </c>
      <c r="B132" s="161"/>
      <c r="C132" s="15" t="s">
        <v>30</v>
      </c>
      <c r="D132" s="15" t="s">
        <v>13</v>
      </c>
      <c r="E132" s="15" t="s">
        <v>95</v>
      </c>
      <c r="F132" s="15"/>
      <c r="G132" s="106">
        <f>SUM(G133)</f>
        <v>1378</v>
      </c>
      <c r="H132" s="106">
        <f>SUM(H133)</f>
        <v>1378</v>
      </c>
    </row>
    <row r="133" spans="1:8" ht="15" x14ac:dyDescent="0.2">
      <c r="A133" s="96" t="s">
        <v>182</v>
      </c>
      <c r="B133" s="161"/>
      <c r="C133" s="15" t="s">
        <v>30</v>
      </c>
      <c r="D133" s="15" t="s">
        <v>13</v>
      </c>
      <c r="E133" s="15" t="s">
        <v>181</v>
      </c>
      <c r="F133" s="15"/>
      <c r="G133" s="106">
        <f>SUM(G134)</f>
        <v>1378</v>
      </c>
      <c r="H133" s="106">
        <f>SUM(H134)</f>
        <v>1378</v>
      </c>
    </row>
    <row r="134" spans="1:8" ht="30" x14ac:dyDescent="0.2">
      <c r="A134" s="94" t="s">
        <v>76</v>
      </c>
      <c r="B134" s="161"/>
      <c r="C134" s="10" t="s">
        <v>30</v>
      </c>
      <c r="D134" s="10" t="s">
        <v>13</v>
      </c>
      <c r="E134" s="13" t="s">
        <v>181</v>
      </c>
      <c r="F134" s="13" t="s">
        <v>77</v>
      </c>
      <c r="G134" s="97">
        <v>1378</v>
      </c>
      <c r="H134" s="97">
        <v>1378</v>
      </c>
    </row>
    <row r="135" spans="1:8" ht="30" x14ac:dyDescent="0.2">
      <c r="A135" s="100" t="s">
        <v>88</v>
      </c>
      <c r="B135" s="161"/>
      <c r="C135" s="9" t="s">
        <v>30</v>
      </c>
      <c r="D135" s="9" t="s">
        <v>13</v>
      </c>
      <c r="E135" s="15" t="s">
        <v>96</v>
      </c>
      <c r="F135" s="13"/>
      <c r="G135" s="106">
        <f>SUM(G136)</f>
        <v>44.4</v>
      </c>
      <c r="H135" s="106">
        <f>SUM(H136)</f>
        <v>44.4</v>
      </c>
    </row>
    <row r="136" spans="1:8" ht="60" x14ac:dyDescent="0.2">
      <c r="A136" s="116" t="s">
        <v>184</v>
      </c>
      <c r="B136" s="161"/>
      <c r="C136" s="9" t="s">
        <v>30</v>
      </c>
      <c r="D136" s="9" t="s">
        <v>13</v>
      </c>
      <c r="E136" s="15" t="s">
        <v>183</v>
      </c>
      <c r="F136" s="15"/>
      <c r="G136" s="106">
        <f>SUM(G137)</f>
        <v>44.4</v>
      </c>
      <c r="H136" s="106">
        <f>SUM(H137)</f>
        <v>44.4</v>
      </c>
    </row>
    <row r="137" spans="1:8" ht="30" x14ac:dyDescent="0.2">
      <c r="A137" s="94" t="s">
        <v>76</v>
      </c>
      <c r="B137" s="161"/>
      <c r="C137" s="10" t="s">
        <v>30</v>
      </c>
      <c r="D137" s="10" t="s">
        <v>13</v>
      </c>
      <c r="E137" s="13" t="s">
        <v>183</v>
      </c>
      <c r="F137" s="13" t="s">
        <v>77</v>
      </c>
      <c r="G137" s="97">
        <v>44.4</v>
      </c>
      <c r="H137" s="97">
        <v>44.4</v>
      </c>
    </row>
    <row r="138" spans="1:8" ht="15" x14ac:dyDescent="0.2">
      <c r="A138" s="115" t="s">
        <v>337</v>
      </c>
      <c r="B138" s="183"/>
      <c r="C138" s="8" t="s">
        <v>30</v>
      </c>
      <c r="D138" s="8" t="s">
        <v>15</v>
      </c>
      <c r="E138" s="13"/>
      <c r="F138" s="13"/>
      <c r="G138" s="106">
        <f t="shared" ref="G138:H142" si="18">SUM(G139)</f>
        <v>1</v>
      </c>
      <c r="H138" s="106">
        <f t="shared" si="18"/>
        <v>1</v>
      </c>
    </row>
    <row r="139" spans="1:8" ht="75" x14ac:dyDescent="0.2">
      <c r="A139" s="107" t="s">
        <v>282</v>
      </c>
      <c r="B139" s="183"/>
      <c r="C139" s="9" t="s">
        <v>30</v>
      </c>
      <c r="D139" s="9" t="s">
        <v>15</v>
      </c>
      <c r="E139" s="15" t="s">
        <v>93</v>
      </c>
      <c r="F139" s="15"/>
      <c r="G139" s="114">
        <f t="shared" si="18"/>
        <v>1</v>
      </c>
      <c r="H139" s="114">
        <f t="shared" si="18"/>
        <v>1</v>
      </c>
    </row>
    <row r="140" spans="1:8" ht="30" x14ac:dyDescent="0.2">
      <c r="A140" s="107" t="s">
        <v>86</v>
      </c>
      <c r="B140" s="183"/>
      <c r="C140" s="9" t="s">
        <v>30</v>
      </c>
      <c r="D140" s="9" t="s">
        <v>15</v>
      </c>
      <c r="E140" s="15" t="s">
        <v>94</v>
      </c>
      <c r="F140" s="15"/>
      <c r="G140" s="114">
        <f t="shared" si="18"/>
        <v>1</v>
      </c>
      <c r="H140" s="114">
        <f t="shared" si="18"/>
        <v>1</v>
      </c>
    </row>
    <row r="141" spans="1:8" ht="30" x14ac:dyDescent="0.2">
      <c r="A141" s="116" t="s">
        <v>88</v>
      </c>
      <c r="B141" s="183"/>
      <c r="C141" s="9" t="s">
        <v>30</v>
      </c>
      <c r="D141" s="9" t="s">
        <v>15</v>
      </c>
      <c r="E141" s="15" t="s">
        <v>96</v>
      </c>
      <c r="F141" s="15"/>
      <c r="G141" s="114">
        <f t="shared" si="18"/>
        <v>1</v>
      </c>
      <c r="H141" s="114">
        <f t="shared" si="18"/>
        <v>1</v>
      </c>
    </row>
    <row r="142" spans="1:8" ht="105" x14ac:dyDescent="0.2">
      <c r="A142" s="100" t="s">
        <v>97</v>
      </c>
      <c r="B142" s="183"/>
      <c r="C142" s="9" t="s">
        <v>30</v>
      </c>
      <c r="D142" s="9" t="s">
        <v>15</v>
      </c>
      <c r="E142" s="82" t="s">
        <v>98</v>
      </c>
      <c r="F142" s="13"/>
      <c r="G142" s="114">
        <f t="shared" si="18"/>
        <v>1</v>
      </c>
      <c r="H142" s="114">
        <f t="shared" si="18"/>
        <v>1</v>
      </c>
    </row>
    <row r="143" spans="1:8" ht="30" x14ac:dyDescent="0.2">
      <c r="A143" s="94" t="s">
        <v>111</v>
      </c>
      <c r="B143" s="183"/>
      <c r="C143" s="10" t="s">
        <v>30</v>
      </c>
      <c r="D143" s="10" t="s">
        <v>15</v>
      </c>
      <c r="E143" s="83" t="s">
        <v>98</v>
      </c>
      <c r="F143" s="10" t="s">
        <v>74</v>
      </c>
      <c r="G143" s="113">
        <v>1</v>
      </c>
      <c r="H143" s="113">
        <v>1</v>
      </c>
    </row>
    <row r="144" spans="1:8" ht="15" x14ac:dyDescent="0.2">
      <c r="A144" s="128" t="s">
        <v>32</v>
      </c>
      <c r="B144" s="161"/>
      <c r="C144" s="27" t="s">
        <v>33</v>
      </c>
      <c r="D144" s="27"/>
      <c r="E144" s="21"/>
      <c r="F144" s="21"/>
      <c r="G144" s="106">
        <f t="shared" ref="G144:H147" si="19">SUM(G145)</f>
        <v>827</v>
      </c>
      <c r="H144" s="106">
        <f t="shared" si="19"/>
        <v>766.2</v>
      </c>
    </row>
    <row r="145" spans="1:8" ht="15" x14ac:dyDescent="0.2">
      <c r="A145" s="95" t="s">
        <v>34</v>
      </c>
      <c r="B145" s="161"/>
      <c r="C145" s="18" t="s">
        <v>33</v>
      </c>
      <c r="D145" s="18" t="s">
        <v>13</v>
      </c>
      <c r="E145" s="18"/>
      <c r="F145" s="18"/>
      <c r="G145" s="106">
        <f t="shared" si="19"/>
        <v>827</v>
      </c>
      <c r="H145" s="106">
        <f t="shared" si="19"/>
        <v>766.2</v>
      </c>
    </row>
    <row r="146" spans="1:8" ht="60" x14ac:dyDescent="0.2">
      <c r="A146" s="129" t="s">
        <v>299</v>
      </c>
      <c r="B146" s="161"/>
      <c r="C146" s="15" t="s">
        <v>33</v>
      </c>
      <c r="D146" s="15" t="s">
        <v>13</v>
      </c>
      <c r="E146" s="15" t="s">
        <v>194</v>
      </c>
      <c r="F146" s="18"/>
      <c r="G146" s="106">
        <f t="shared" si="19"/>
        <v>827</v>
      </c>
      <c r="H146" s="106">
        <f t="shared" si="19"/>
        <v>766.2</v>
      </c>
    </row>
    <row r="147" spans="1:8" ht="60" x14ac:dyDescent="0.2">
      <c r="A147" s="129" t="s">
        <v>191</v>
      </c>
      <c r="B147" s="161"/>
      <c r="C147" s="15" t="s">
        <v>33</v>
      </c>
      <c r="D147" s="15" t="s">
        <v>13</v>
      </c>
      <c r="E147" s="15" t="s">
        <v>195</v>
      </c>
      <c r="F147" s="18"/>
      <c r="G147" s="106">
        <f t="shared" si="19"/>
        <v>827</v>
      </c>
      <c r="H147" s="106">
        <f t="shared" si="19"/>
        <v>766.2</v>
      </c>
    </row>
    <row r="148" spans="1:8" ht="45" x14ac:dyDescent="0.2">
      <c r="A148" s="129" t="s">
        <v>192</v>
      </c>
      <c r="B148" s="161"/>
      <c r="C148" s="15" t="s">
        <v>33</v>
      </c>
      <c r="D148" s="15" t="s">
        <v>13</v>
      </c>
      <c r="E148" s="15" t="s">
        <v>196</v>
      </c>
      <c r="F148" s="18"/>
      <c r="G148" s="106">
        <f>SUM(G149,G152)</f>
        <v>827</v>
      </c>
      <c r="H148" s="106">
        <f>SUM(H149,H152)</f>
        <v>766.2</v>
      </c>
    </row>
    <row r="149" spans="1:8" ht="15" x14ac:dyDescent="0.2">
      <c r="A149" s="129" t="s">
        <v>193</v>
      </c>
      <c r="B149" s="161"/>
      <c r="C149" s="15" t="s">
        <v>33</v>
      </c>
      <c r="D149" s="15" t="s">
        <v>13</v>
      </c>
      <c r="E149" s="15" t="s">
        <v>197</v>
      </c>
      <c r="F149" s="18"/>
      <c r="G149" s="106">
        <f>SUM(G150:G151)</f>
        <v>647</v>
      </c>
      <c r="H149" s="106">
        <f>SUM(H150:H151)</f>
        <v>593.20000000000005</v>
      </c>
    </row>
    <row r="150" spans="1:8" ht="60" x14ac:dyDescent="0.2">
      <c r="A150" s="94" t="s">
        <v>71</v>
      </c>
      <c r="B150" s="183"/>
      <c r="C150" s="20" t="s">
        <v>33</v>
      </c>
      <c r="D150" s="20" t="s">
        <v>13</v>
      </c>
      <c r="E150" s="13" t="s">
        <v>197</v>
      </c>
      <c r="F150" s="10" t="s">
        <v>73</v>
      </c>
      <c r="G150" s="155">
        <v>281.3</v>
      </c>
      <c r="H150" s="155">
        <v>257.89999999999998</v>
      </c>
    </row>
    <row r="151" spans="1:8" ht="30" x14ac:dyDescent="0.2">
      <c r="A151" s="94" t="s">
        <v>111</v>
      </c>
      <c r="B151" s="161"/>
      <c r="C151" s="20" t="s">
        <v>33</v>
      </c>
      <c r="D151" s="20" t="s">
        <v>13</v>
      </c>
      <c r="E151" s="13" t="s">
        <v>197</v>
      </c>
      <c r="F151" s="10" t="s">
        <v>74</v>
      </c>
      <c r="G151" s="97">
        <v>365.7</v>
      </c>
      <c r="H151" s="97">
        <v>335.3</v>
      </c>
    </row>
    <row r="152" spans="1:8" ht="30" x14ac:dyDescent="0.2">
      <c r="A152" s="116" t="s">
        <v>198</v>
      </c>
      <c r="B152" s="163"/>
      <c r="C152" s="15" t="s">
        <v>33</v>
      </c>
      <c r="D152" s="15" t="s">
        <v>13</v>
      </c>
      <c r="E152" s="15" t="s">
        <v>199</v>
      </c>
      <c r="F152" s="15"/>
      <c r="G152" s="106">
        <f>SUM(G153:G154)</f>
        <v>180</v>
      </c>
      <c r="H152" s="106">
        <f>SUM(H153:H154)</f>
        <v>173</v>
      </c>
    </row>
    <row r="153" spans="1:8" ht="60" x14ac:dyDescent="0.2">
      <c r="A153" s="94" t="s">
        <v>71</v>
      </c>
      <c r="B153" s="183"/>
      <c r="C153" s="13" t="s">
        <v>33</v>
      </c>
      <c r="D153" s="13" t="s">
        <v>13</v>
      </c>
      <c r="E153" s="13" t="s">
        <v>199</v>
      </c>
      <c r="F153" s="12" t="s">
        <v>73</v>
      </c>
      <c r="G153" s="168">
        <v>125</v>
      </c>
      <c r="H153" s="168">
        <v>125</v>
      </c>
    </row>
    <row r="154" spans="1:8" ht="30" x14ac:dyDescent="0.2">
      <c r="A154" s="94" t="s">
        <v>111</v>
      </c>
      <c r="B154" s="163"/>
      <c r="C154" s="13" t="s">
        <v>33</v>
      </c>
      <c r="D154" s="13" t="s">
        <v>13</v>
      </c>
      <c r="E154" s="13" t="s">
        <v>199</v>
      </c>
      <c r="F154" s="12" t="s">
        <v>74</v>
      </c>
      <c r="G154" s="130">
        <v>55</v>
      </c>
      <c r="H154" s="130">
        <v>48</v>
      </c>
    </row>
    <row r="155" spans="1:8" ht="33" thickTop="1" thickBot="1" x14ac:dyDescent="0.25">
      <c r="A155" s="101" t="s">
        <v>215</v>
      </c>
      <c r="B155" s="6" t="s">
        <v>214</v>
      </c>
      <c r="C155" s="22"/>
      <c r="D155" s="22"/>
      <c r="E155" s="23"/>
      <c r="F155" s="23"/>
      <c r="G155" s="111">
        <f>SUM(G156)</f>
        <v>645.29999999999995</v>
      </c>
      <c r="H155" s="111">
        <f>SUM(H156)</f>
        <v>614.70000000000005</v>
      </c>
    </row>
    <row r="156" spans="1:8" ht="15.75" thickTop="1" x14ac:dyDescent="0.2">
      <c r="A156" s="103" t="s">
        <v>12</v>
      </c>
      <c r="B156" s="54"/>
      <c r="C156" s="63" t="s">
        <v>13</v>
      </c>
      <c r="D156" s="54"/>
      <c r="E156" s="54"/>
      <c r="F156" s="64"/>
      <c r="G156" s="112">
        <f t="shared" ref="G156:H160" si="20">SUM(G157)</f>
        <v>645.29999999999995</v>
      </c>
      <c r="H156" s="112">
        <f t="shared" si="20"/>
        <v>614.70000000000005</v>
      </c>
    </row>
    <row r="157" spans="1:8" ht="45" x14ac:dyDescent="0.2">
      <c r="A157" s="105" t="s">
        <v>51</v>
      </c>
      <c r="B157" s="161"/>
      <c r="C157" s="8" t="s">
        <v>13</v>
      </c>
      <c r="D157" s="8" t="s">
        <v>44</v>
      </c>
      <c r="E157" s="28"/>
      <c r="F157" s="13"/>
      <c r="G157" s="106">
        <f t="shared" ref="G157:H159" si="21">SUM(G158)</f>
        <v>645.29999999999995</v>
      </c>
      <c r="H157" s="106">
        <f t="shared" si="21"/>
        <v>614.70000000000005</v>
      </c>
    </row>
    <row r="158" spans="1:8" ht="15" x14ac:dyDescent="0.2">
      <c r="A158" s="100" t="s">
        <v>211</v>
      </c>
      <c r="B158" s="183"/>
      <c r="C158" s="66" t="s">
        <v>13</v>
      </c>
      <c r="D158" s="66" t="s">
        <v>44</v>
      </c>
      <c r="E158" s="78" t="s">
        <v>210</v>
      </c>
      <c r="F158" s="14"/>
      <c r="G158" s="126">
        <f t="shared" si="21"/>
        <v>645.29999999999995</v>
      </c>
      <c r="H158" s="126">
        <f t="shared" si="21"/>
        <v>614.70000000000005</v>
      </c>
    </row>
    <row r="159" spans="1:8" ht="30" x14ac:dyDescent="0.2">
      <c r="A159" s="100" t="s">
        <v>325</v>
      </c>
      <c r="B159" s="183"/>
      <c r="C159" s="66" t="s">
        <v>13</v>
      </c>
      <c r="D159" s="66" t="s">
        <v>44</v>
      </c>
      <c r="E159" s="78" t="s">
        <v>90</v>
      </c>
      <c r="F159" s="14"/>
      <c r="G159" s="126">
        <f t="shared" si="21"/>
        <v>645.29999999999995</v>
      </c>
      <c r="H159" s="126">
        <f t="shared" si="21"/>
        <v>614.70000000000005</v>
      </c>
    </row>
    <row r="160" spans="1:8" ht="15" x14ac:dyDescent="0.2">
      <c r="A160" s="107" t="s">
        <v>218</v>
      </c>
      <c r="B160" s="51"/>
      <c r="C160" s="9" t="s">
        <v>13</v>
      </c>
      <c r="D160" s="9" t="s">
        <v>44</v>
      </c>
      <c r="E160" s="15" t="s">
        <v>216</v>
      </c>
      <c r="F160" s="9"/>
      <c r="G160" s="106">
        <f t="shared" si="20"/>
        <v>645.29999999999995</v>
      </c>
      <c r="H160" s="106">
        <f t="shared" si="20"/>
        <v>614.70000000000005</v>
      </c>
    </row>
    <row r="161" spans="1:8" ht="15" x14ac:dyDescent="0.2">
      <c r="A161" s="107" t="s">
        <v>83</v>
      </c>
      <c r="B161" s="51"/>
      <c r="C161" s="10" t="s">
        <v>13</v>
      </c>
      <c r="D161" s="10" t="s">
        <v>44</v>
      </c>
      <c r="E161" s="15" t="s">
        <v>217</v>
      </c>
      <c r="F161" s="9"/>
      <c r="G161" s="106">
        <f>SUM(G162:G162)</f>
        <v>645.29999999999995</v>
      </c>
      <c r="H161" s="106">
        <f>SUM(H162:H162)</f>
        <v>614.70000000000005</v>
      </c>
    </row>
    <row r="162" spans="1:8" ht="60" x14ac:dyDescent="0.2">
      <c r="A162" s="94" t="s">
        <v>71</v>
      </c>
      <c r="B162" s="51"/>
      <c r="C162" s="10" t="s">
        <v>13</v>
      </c>
      <c r="D162" s="10" t="s">
        <v>44</v>
      </c>
      <c r="E162" s="13" t="s">
        <v>217</v>
      </c>
      <c r="F162" s="10" t="s">
        <v>73</v>
      </c>
      <c r="G162" s="97">
        <v>645.29999999999995</v>
      </c>
      <c r="H162" s="97">
        <v>614.70000000000005</v>
      </c>
    </row>
    <row r="163" spans="1:8" ht="33" thickTop="1" thickBot="1" x14ac:dyDescent="0.25">
      <c r="A163" s="101" t="s">
        <v>49</v>
      </c>
      <c r="B163" s="6" t="s">
        <v>50</v>
      </c>
      <c r="C163" s="22"/>
      <c r="D163" s="22"/>
      <c r="E163" s="23"/>
      <c r="F163" s="23"/>
      <c r="G163" s="111">
        <f>SUM(G164,G177,G184,G205,G227,G280,G299,G191,G292)</f>
        <v>95477.800000000017</v>
      </c>
      <c r="H163" s="111">
        <f>SUM(H164,H177,H184,H205,H227,H280,H299,H191,H292)</f>
        <v>92801.1</v>
      </c>
    </row>
    <row r="164" spans="1:8" ht="16.5" thickTop="1" x14ac:dyDescent="0.2">
      <c r="A164" s="103" t="s">
        <v>12</v>
      </c>
      <c r="B164" s="54"/>
      <c r="C164" s="63" t="s">
        <v>13</v>
      </c>
      <c r="D164" s="54"/>
      <c r="E164" s="54"/>
      <c r="F164" s="54"/>
      <c r="G164" s="131">
        <f>SUM(G165,G172)</f>
        <v>5121.8999999999996</v>
      </c>
      <c r="H164" s="131">
        <f>SUM(H165,H172)</f>
        <v>4663.8</v>
      </c>
    </row>
    <row r="165" spans="1:8" ht="45" x14ac:dyDescent="0.2">
      <c r="A165" s="105" t="s">
        <v>51</v>
      </c>
      <c r="B165" s="161"/>
      <c r="C165" s="8" t="s">
        <v>13</v>
      </c>
      <c r="D165" s="8" t="s">
        <v>44</v>
      </c>
      <c r="E165" s="28"/>
      <c r="F165" s="28"/>
      <c r="G165" s="99">
        <f t="shared" ref="G165:H168" si="22">SUM(G166)</f>
        <v>4897.8999999999996</v>
      </c>
      <c r="H165" s="99">
        <f t="shared" si="22"/>
        <v>4439.8</v>
      </c>
    </row>
    <row r="166" spans="1:8" ht="75" x14ac:dyDescent="0.2">
      <c r="A166" s="107" t="s">
        <v>282</v>
      </c>
      <c r="B166" s="161"/>
      <c r="C166" s="15" t="s">
        <v>13</v>
      </c>
      <c r="D166" s="15" t="s">
        <v>44</v>
      </c>
      <c r="E166" s="15" t="s">
        <v>93</v>
      </c>
      <c r="F166" s="29"/>
      <c r="G166" s="106">
        <f t="shared" si="22"/>
        <v>4897.8999999999996</v>
      </c>
      <c r="H166" s="106">
        <f t="shared" si="22"/>
        <v>4439.8</v>
      </c>
    </row>
    <row r="167" spans="1:8" ht="30" x14ac:dyDescent="0.2">
      <c r="A167" s="107" t="s">
        <v>86</v>
      </c>
      <c r="B167" s="161"/>
      <c r="C167" s="15" t="s">
        <v>13</v>
      </c>
      <c r="D167" s="15" t="s">
        <v>44</v>
      </c>
      <c r="E167" s="15" t="s">
        <v>94</v>
      </c>
      <c r="F167" s="29"/>
      <c r="G167" s="106">
        <f t="shared" si="22"/>
        <v>4897.8999999999996</v>
      </c>
      <c r="H167" s="106">
        <f t="shared" si="22"/>
        <v>4439.8</v>
      </c>
    </row>
    <row r="168" spans="1:8" ht="30" x14ac:dyDescent="0.2">
      <c r="A168" s="107" t="s">
        <v>87</v>
      </c>
      <c r="B168" s="161"/>
      <c r="C168" s="15" t="s">
        <v>13</v>
      </c>
      <c r="D168" s="15" t="s">
        <v>44</v>
      </c>
      <c r="E168" s="15" t="s">
        <v>95</v>
      </c>
      <c r="F168" s="29"/>
      <c r="G168" s="106">
        <f t="shared" si="22"/>
        <v>4897.8999999999996</v>
      </c>
      <c r="H168" s="106">
        <f t="shared" si="22"/>
        <v>4439.8</v>
      </c>
    </row>
    <row r="169" spans="1:8" ht="15" x14ac:dyDescent="0.2">
      <c r="A169" s="107" t="s">
        <v>83</v>
      </c>
      <c r="B169" s="161"/>
      <c r="C169" s="15" t="s">
        <v>13</v>
      </c>
      <c r="D169" s="15" t="s">
        <v>44</v>
      </c>
      <c r="E169" s="15" t="s">
        <v>85</v>
      </c>
      <c r="F169" s="29"/>
      <c r="G169" s="106">
        <f>SUM(G170:G171)</f>
        <v>4897.8999999999996</v>
      </c>
      <c r="H169" s="106">
        <f>SUM(H170:H171)</f>
        <v>4439.8</v>
      </c>
    </row>
    <row r="170" spans="1:8" ht="60" x14ac:dyDescent="0.2">
      <c r="A170" s="94" t="s">
        <v>71</v>
      </c>
      <c r="B170" s="161"/>
      <c r="C170" s="24" t="s">
        <v>13</v>
      </c>
      <c r="D170" s="24" t="s">
        <v>44</v>
      </c>
      <c r="E170" s="13" t="s">
        <v>85</v>
      </c>
      <c r="F170" s="10" t="s">
        <v>73</v>
      </c>
      <c r="G170" s="97">
        <v>4482.5</v>
      </c>
      <c r="H170" s="97">
        <v>4439.8</v>
      </c>
    </row>
    <row r="171" spans="1:8" ht="30" x14ac:dyDescent="0.2">
      <c r="A171" s="94" t="s">
        <v>111</v>
      </c>
      <c r="B171" s="161"/>
      <c r="C171" s="24" t="s">
        <v>13</v>
      </c>
      <c r="D171" s="24" t="s">
        <v>44</v>
      </c>
      <c r="E171" s="13" t="s">
        <v>85</v>
      </c>
      <c r="F171" s="10" t="s">
        <v>74</v>
      </c>
      <c r="G171" s="97">
        <v>415.4</v>
      </c>
      <c r="H171" s="97">
        <v>0</v>
      </c>
    </row>
    <row r="172" spans="1:8" ht="15" x14ac:dyDescent="0.2">
      <c r="A172" s="125" t="s">
        <v>52</v>
      </c>
      <c r="B172" s="161"/>
      <c r="C172" s="8" t="s">
        <v>13</v>
      </c>
      <c r="D172" s="8" t="s">
        <v>33</v>
      </c>
      <c r="E172" s="17"/>
      <c r="F172" s="17"/>
      <c r="G172" s="106">
        <f t="shared" ref="G172:H175" si="23">SUM(G173)</f>
        <v>224</v>
      </c>
      <c r="H172" s="106">
        <f t="shared" si="23"/>
        <v>224</v>
      </c>
    </row>
    <row r="173" spans="1:8" ht="15" x14ac:dyDescent="0.2">
      <c r="A173" s="100" t="s">
        <v>211</v>
      </c>
      <c r="B173" s="161"/>
      <c r="C173" s="19" t="s">
        <v>13</v>
      </c>
      <c r="D173" s="19" t="s">
        <v>33</v>
      </c>
      <c r="E173" s="19" t="s">
        <v>210</v>
      </c>
      <c r="F173" s="19"/>
      <c r="G173" s="106">
        <f t="shared" si="23"/>
        <v>224</v>
      </c>
      <c r="H173" s="106">
        <f t="shared" si="23"/>
        <v>224</v>
      </c>
    </row>
    <row r="174" spans="1:8" ht="30" x14ac:dyDescent="0.2">
      <c r="A174" s="100" t="s">
        <v>325</v>
      </c>
      <c r="B174" s="161"/>
      <c r="C174" s="19" t="s">
        <v>13</v>
      </c>
      <c r="D174" s="19" t="s">
        <v>33</v>
      </c>
      <c r="E174" s="19" t="s">
        <v>90</v>
      </c>
      <c r="F174" s="19"/>
      <c r="G174" s="106">
        <f t="shared" si="23"/>
        <v>224</v>
      </c>
      <c r="H174" s="106">
        <f t="shared" si="23"/>
        <v>224</v>
      </c>
    </row>
    <row r="175" spans="1:8" ht="45" x14ac:dyDescent="0.2">
      <c r="A175" s="124" t="s">
        <v>91</v>
      </c>
      <c r="B175" s="161"/>
      <c r="C175" s="9" t="s">
        <v>13</v>
      </c>
      <c r="D175" s="9" t="s">
        <v>33</v>
      </c>
      <c r="E175" s="19" t="s">
        <v>92</v>
      </c>
      <c r="F175" s="28"/>
      <c r="G175" s="106">
        <f t="shared" si="23"/>
        <v>224</v>
      </c>
      <c r="H175" s="106">
        <f t="shared" si="23"/>
        <v>224</v>
      </c>
    </row>
    <row r="176" spans="1:8" ht="15" x14ac:dyDescent="0.2">
      <c r="A176" s="94" t="s">
        <v>72</v>
      </c>
      <c r="B176" s="161"/>
      <c r="C176" s="10" t="s">
        <v>13</v>
      </c>
      <c r="D176" s="10" t="s">
        <v>33</v>
      </c>
      <c r="E176" s="20" t="s">
        <v>92</v>
      </c>
      <c r="F176" s="10" t="s">
        <v>75</v>
      </c>
      <c r="G176" s="97">
        <v>224</v>
      </c>
      <c r="H176" s="97">
        <v>224</v>
      </c>
    </row>
    <row r="177" spans="1:8" ht="15" x14ac:dyDescent="0.2">
      <c r="A177" s="132" t="s">
        <v>53</v>
      </c>
      <c r="B177" s="161"/>
      <c r="C177" s="27" t="s">
        <v>25</v>
      </c>
      <c r="D177" s="28"/>
      <c r="E177" s="28"/>
      <c r="F177" s="28"/>
      <c r="G177" s="106">
        <f t="shared" ref="G177:H182" si="24">SUM(G178)</f>
        <v>673.1</v>
      </c>
      <c r="H177" s="106">
        <f t="shared" si="24"/>
        <v>696.5</v>
      </c>
    </row>
    <row r="178" spans="1:8" ht="30" x14ac:dyDescent="0.2">
      <c r="A178" s="133" t="s">
        <v>54</v>
      </c>
      <c r="B178" s="161"/>
      <c r="C178" s="18" t="s">
        <v>25</v>
      </c>
      <c r="D178" s="18" t="s">
        <v>15</v>
      </c>
      <c r="E178" s="18"/>
      <c r="F178" s="18"/>
      <c r="G178" s="106">
        <f t="shared" si="24"/>
        <v>673.1</v>
      </c>
      <c r="H178" s="106">
        <f t="shared" si="24"/>
        <v>696.5</v>
      </c>
    </row>
    <row r="179" spans="1:8" ht="75" x14ac:dyDescent="0.2">
      <c r="A179" s="107" t="s">
        <v>282</v>
      </c>
      <c r="B179" s="161"/>
      <c r="C179" s="9" t="s">
        <v>25</v>
      </c>
      <c r="D179" s="9" t="s">
        <v>15</v>
      </c>
      <c r="E179" s="15" t="s">
        <v>93</v>
      </c>
      <c r="F179" s="9"/>
      <c r="G179" s="106">
        <f t="shared" si="24"/>
        <v>673.1</v>
      </c>
      <c r="H179" s="106">
        <f t="shared" si="24"/>
        <v>696.5</v>
      </c>
    </row>
    <row r="180" spans="1:8" ht="30" x14ac:dyDescent="0.2">
      <c r="A180" s="107" t="s">
        <v>86</v>
      </c>
      <c r="B180" s="161"/>
      <c r="C180" s="9" t="s">
        <v>25</v>
      </c>
      <c r="D180" s="9" t="s">
        <v>15</v>
      </c>
      <c r="E180" s="15" t="s">
        <v>94</v>
      </c>
      <c r="F180" s="65"/>
      <c r="G180" s="123">
        <f t="shared" si="24"/>
        <v>673.1</v>
      </c>
      <c r="H180" s="123">
        <f t="shared" si="24"/>
        <v>696.5</v>
      </c>
    </row>
    <row r="181" spans="1:8" ht="30" x14ac:dyDescent="0.2">
      <c r="A181" s="116" t="s">
        <v>88</v>
      </c>
      <c r="B181" s="161"/>
      <c r="C181" s="9" t="s">
        <v>25</v>
      </c>
      <c r="D181" s="9" t="s">
        <v>15</v>
      </c>
      <c r="E181" s="15" t="s">
        <v>96</v>
      </c>
      <c r="F181" s="65"/>
      <c r="G181" s="123">
        <f t="shared" si="24"/>
        <v>673.1</v>
      </c>
      <c r="H181" s="123">
        <f t="shared" si="24"/>
        <v>696.5</v>
      </c>
    </row>
    <row r="182" spans="1:8" ht="45" x14ac:dyDescent="0.2">
      <c r="A182" s="70" t="s">
        <v>89</v>
      </c>
      <c r="B182" s="161"/>
      <c r="C182" s="9" t="s">
        <v>25</v>
      </c>
      <c r="D182" s="9" t="s">
        <v>15</v>
      </c>
      <c r="E182" s="181" t="s">
        <v>118</v>
      </c>
      <c r="F182" s="65"/>
      <c r="G182" s="123">
        <f t="shared" si="24"/>
        <v>673.1</v>
      </c>
      <c r="H182" s="123">
        <f t="shared" si="24"/>
        <v>696.5</v>
      </c>
    </row>
    <row r="183" spans="1:8" ht="15" x14ac:dyDescent="0.2">
      <c r="A183" s="94" t="s">
        <v>26</v>
      </c>
      <c r="B183" s="161"/>
      <c r="C183" s="11" t="s">
        <v>25</v>
      </c>
      <c r="D183" s="11" t="s">
        <v>15</v>
      </c>
      <c r="E183" s="83" t="s">
        <v>118</v>
      </c>
      <c r="F183" s="12" t="s">
        <v>79</v>
      </c>
      <c r="G183" s="130">
        <v>673.1</v>
      </c>
      <c r="H183" s="130">
        <v>696.5</v>
      </c>
    </row>
    <row r="184" spans="1:8" ht="28.5" x14ac:dyDescent="0.2">
      <c r="A184" s="108" t="s">
        <v>70</v>
      </c>
      <c r="B184" s="183"/>
      <c r="C184" s="25" t="s">
        <v>15</v>
      </c>
      <c r="D184" s="10"/>
      <c r="E184" s="13"/>
      <c r="F184" s="10"/>
      <c r="G184" s="99">
        <f>SUM(G185)</f>
        <v>55</v>
      </c>
      <c r="H184" s="99">
        <f>SUM(H185)</f>
        <v>52</v>
      </c>
    </row>
    <row r="185" spans="1:8" ht="30" x14ac:dyDescent="0.2">
      <c r="A185" s="115" t="s">
        <v>285</v>
      </c>
      <c r="B185" s="183"/>
      <c r="C185" s="8" t="s">
        <v>15</v>
      </c>
      <c r="D185" s="8" t="s">
        <v>30</v>
      </c>
      <c r="E185" s="13"/>
      <c r="F185" s="10"/>
      <c r="G185" s="109">
        <f t="shared" ref="G185:H189" si="25">SUM(G186)</f>
        <v>55</v>
      </c>
      <c r="H185" s="109">
        <f t="shared" si="25"/>
        <v>52</v>
      </c>
    </row>
    <row r="186" spans="1:8" ht="45" x14ac:dyDescent="0.2">
      <c r="A186" s="96" t="s">
        <v>286</v>
      </c>
      <c r="B186" s="183"/>
      <c r="C186" s="9" t="s">
        <v>15</v>
      </c>
      <c r="D186" s="9" t="s">
        <v>30</v>
      </c>
      <c r="E186" s="15" t="s">
        <v>234</v>
      </c>
      <c r="F186" s="10"/>
      <c r="G186" s="109">
        <f t="shared" si="25"/>
        <v>55</v>
      </c>
      <c r="H186" s="109">
        <f t="shared" si="25"/>
        <v>52</v>
      </c>
    </row>
    <row r="187" spans="1:8" ht="30" x14ac:dyDescent="0.2">
      <c r="A187" s="100" t="s">
        <v>235</v>
      </c>
      <c r="B187" s="183"/>
      <c r="C187" s="9" t="s">
        <v>15</v>
      </c>
      <c r="D187" s="9" t="s">
        <v>30</v>
      </c>
      <c r="E187" s="15" t="s">
        <v>236</v>
      </c>
      <c r="F187" s="9"/>
      <c r="G187" s="109">
        <f t="shared" si="25"/>
        <v>55</v>
      </c>
      <c r="H187" s="109">
        <f t="shared" si="25"/>
        <v>52</v>
      </c>
    </row>
    <row r="188" spans="1:8" ht="30" x14ac:dyDescent="0.2">
      <c r="A188" s="100" t="s">
        <v>237</v>
      </c>
      <c r="B188" s="183"/>
      <c r="C188" s="9" t="s">
        <v>15</v>
      </c>
      <c r="D188" s="9" t="s">
        <v>30</v>
      </c>
      <c r="E188" s="15" t="s">
        <v>238</v>
      </c>
      <c r="F188" s="9"/>
      <c r="G188" s="109">
        <f t="shared" si="25"/>
        <v>55</v>
      </c>
      <c r="H188" s="109">
        <f t="shared" si="25"/>
        <v>52</v>
      </c>
    </row>
    <row r="189" spans="1:8" ht="30" x14ac:dyDescent="0.2">
      <c r="A189" s="100" t="s">
        <v>245</v>
      </c>
      <c r="B189" s="183"/>
      <c r="C189" s="9" t="s">
        <v>15</v>
      </c>
      <c r="D189" s="9" t="s">
        <v>30</v>
      </c>
      <c r="E189" s="15" t="s">
        <v>239</v>
      </c>
      <c r="F189" s="9"/>
      <c r="G189" s="109">
        <f t="shared" si="25"/>
        <v>55</v>
      </c>
      <c r="H189" s="109">
        <f t="shared" si="25"/>
        <v>52</v>
      </c>
    </row>
    <row r="190" spans="1:8" ht="30" x14ac:dyDescent="0.2">
      <c r="A190" s="94" t="s">
        <v>26</v>
      </c>
      <c r="B190" s="183"/>
      <c r="C190" s="10" t="s">
        <v>15</v>
      </c>
      <c r="D190" s="10" t="s">
        <v>30</v>
      </c>
      <c r="E190" s="13" t="s">
        <v>239</v>
      </c>
      <c r="F190" s="10" t="s">
        <v>79</v>
      </c>
      <c r="G190" s="110">
        <v>55</v>
      </c>
      <c r="H190" s="110">
        <v>52</v>
      </c>
    </row>
    <row r="191" spans="1:8" ht="15" x14ac:dyDescent="0.2">
      <c r="A191" s="132" t="s">
        <v>18</v>
      </c>
      <c r="B191" s="169"/>
      <c r="C191" s="171" t="s">
        <v>19</v>
      </c>
      <c r="D191" s="172"/>
      <c r="E191" s="171"/>
      <c r="F191" s="171"/>
      <c r="G191" s="106">
        <f>SUM(G192,G199)</f>
        <v>233</v>
      </c>
      <c r="H191" s="106">
        <f>SUM(H192,H199)</f>
        <v>224</v>
      </c>
    </row>
    <row r="192" spans="1:8" ht="15" x14ac:dyDescent="0.2">
      <c r="A192" s="170" t="s">
        <v>231</v>
      </c>
      <c r="B192" s="169"/>
      <c r="C192" s="173" t="s">
        <v>19</v>
      </c>
      <c r="D192" s="173" t="s">
        <v>13</v>
      </c>
      <c r="E192" s="171"/>
      <c r="F192" s="171"/>
      <c r="G192" s="106">
        <f t="shared" ref="G192:H195" si="26">SUM(G193)</f>
        <v>35</v>
      </c>
      <c r="H192" s="106">
        <f t="shared" si="26"/>
        <v>34</v>
      </c>
    </row>
    <row r="193" spans="1:8" ht="45" x14ac:dyDescent="0.2">
      <c r="A193" s="116" t="s">
        <v>300</v>
      </c>
      <c r="B193" s="169"/>
      <c r="C193" s="61" t="s">
        <v>19</v>
      </c>
      <c r="D193" s="61" t="s">
        <v>13</v>
      </c>
      <c r="E193" s="61" t="s">
        <v>170</v>
      </c>
      <c r="F193" s="61"/>
      <c r="G193" s="106">
        <f t="shared" si="26"/>
        <v>35</v>
      </c>
      <c r="H193" s="106">
        <f t="shared" si="26"/>
        <v>34</v>
      </c>
    </row>
    <row r="194" spans="1:8" ht="45" x14ac:dyDescent="0.2">
      <c r="A194" s="116" t="s">
        <v>167</v>
      </c>
      <c r="B194" s="169"/>
      <c r="C194" s="61" t="s">
        <v>19</v>
      </c>
      <c r="D194" s="61" t="s">
        <v>13</v>
      </c>
      <c r="E194" s="61" t="s">
        <v>171</v>
      </c>
      <c r="F194" s="16"/>
      <c r="G194" s="106">
        <f t="shared" si="26"/>
        <v>35</v>
      </c>
      <c r="H194" s="106">
        <f t="shared" si="26"/>
        <v>34</v>
      </c>
    </row>
    <row r="195" spans="1:8" ht="30" x14ac:dyDescent="0.2">
      <c r="A195" s="116" t="s">
        <v>168</v>
      </c>
      <c r="B195" s="169"/>
      <c r="C195" s="61" t="s">
        <v>19</v>
      </c>
      <c r="D195" s="61" t="s">
        <v>13</v>
      </c>
      <c r="E195" s="61" t="s">
        <v>172</v>
      </c>
      <c r="F195" s="16"/>
      <c r="G195" s="106">
        <f t="shared" si="26"/>
        <v>35</v>
      </c>
      <c r="H195" s="106">
        <f t="shared" si="26"/>
        <v>34</v>
      </c>
    </row>
    <row r="196" spans="1:8" ht="105" x14ac:dyDescent="0.2">
      <c r="A196" s="100" t="s">
        <v>240</v>
      </c>
      <c r="B196" s="169"/>
      <c r="C196" s="61" t="s">
        <v>19</v>
      </c>
      <c r="D196" s="61" t="s">
        <v>13</v>
      </c>
      <c r="E196" s="61" t="s">
        <v>232</v>
      </c>
      <c r="F196" s="16"/>
      <c r="G196" s="106">
        <f>SUM(G197:G198)</f>
        <v>35</v>
      </c>
      <c r="H196" s="106">
        <f>SUM(H197:H198)</f>
        <v>34</v>
      </c>
    </row>
    <row r="197" spans="1:8" ht="15" x14ac:dyDescent="0.2">
      <c r="A197" s="94" t="s">
        <v>26</v>
      </c>
      <c r="B197" s="169"/>
      <c r="C197" s="16" t="s">
        <v>19</v>
      </c>
      <c r="D197" s="16" t="s">
        <v>13</v>
      </c>
      <c r="E197" s="61" t="s">
        <v>232</v>
      </c>
      <c r="F197" s="16" t="s">
        <v>79</v>
      </c>
      <c r="G197" s="97">
        <v>15</v>
      </c>
      <c r="H197" s="97">
        <v>14</v>
      </c>
    </row>
    <row r="198" spans="1:8" ht="30" x14ac:dyDescent="0.2">
      <c r="A198" s="94" t="s">
        <v>81</v>
      </c>
      <c r="B198" s="169"/>
      <c r="C198" s="16" t="s">
        <v>19</v>
      </c>
      <c r="D198" s="16" t="s">
        <v>13</v>
      </c>
      <c r="E198" s="16" t="s">
        <v>232</v>
      </c>
      <c r="F198" s="16" t="s">
        <v>78</v>
      </c>
      <c r="G198" s="97">
        <v>20</v>
      </c>
      <c r="H198" s="97">
        <v>20</v>
      </c>
    </row>
    <row r="199" spans="1:8" ht="15" x14ac:dyDescent="0.2">
      <c r="A199" s="125" t="s">
        <v>263</v>
      </c>
      <c r="B199" s="183"/>
      <c r="C199" s="8" t="s">
        <v>19</v>
      </c>
      <c r="D199" s="8" t="s">
        <v>41</v>
      </c>
      <c r="E199" s="19"/>
      <c r="F199" s="19"/>
      <c r="G199" s="106">
        <f t="shared" ref="G199:H203" si="27">SUM(G200)</f>
        <v>198</v>
      </c>
      <c r="H199" s="106">
        <f t="shared" si="27"/>
        <v>190</v>
      </c>
    </row>
    <row r="200" spans="1:8" ht="60" x14ac:dyDescent="0.2">
      <c r="A200" s="100" t="s">
        <v>292</v>
      </c>
      <c r="B200" s="183"/>
      <c r="C200" s="15" t="s">
        <v>19</v>
      </c>
      <c r="D200" s="15" t="s">
        <v>41</v>
      </c>
      <c r="E200" s="15" t="s">
        <v>252</v>
      </c>
      <c r="F200" s="13"/>
      <c r="G200" s="106">
        <f t="shared" si="27"/>
        <v>198</v>
      </c>
      <c r="H200" s="106">
        <f t="shared" si="27"/>
        <v>190</v>
      </c>
    </row>
    <row r="201" spans="1:8" ht="30" x14ac:dyDescent="0.2">
      <c r="A201" s="120" t="s">
        <v>264</v>
      </c>
      <c r="B201" s="183"/>
      <c r="C201" s="13" t="s">
        <v>19</v>
      </c>
      <c r="D201" s="13" t="s">
        <v>41</v>
      </c>
      <c r="E201" s="15" t="s">
        <v>265</v>
      </c>
      <c r="F201" s="13"/>
      <c r="G201" s="106">
        <f t="shared" si="27"/>
        <v>198</v>
      </c>
      <c r="H201" s="106">
        <f t="shared" si="27"/>
        <v>190</v>
      </c>
    </row>
    <row r="202" spans="1:8" ht="15" x14ac:dyDescent="0.2">
      <c r="A202" s="120" t="s">
        <v>266</v>
      </c>
      <c r="B202" s="183"/>
      <c r="C202" s="9" t="s">
        <v>19</v>
      </c>
      <c r="D202" s="9" t="s">
        <v>41</v>
      </c>
      <c r="E202" s="15" t="s">
        <v>267</v>
      </c>
      <c r="F202" s="13"/>
      <c r="G202" s="106">
        <f t="shared" si="27"/>
        <v>198</v>
      </c>
      <c r="H202" s="106">
        <f t="shared" si="27"/>
        <v>190</v>
      </c>
    </row>
    <row r="203" spans="1:8" ht="30" x14ac:dyDescent="0.2">
      <c r="A203" s="100" t="s">
        <v>268</v>
      </c>
      <c r="B203" s="183"/>
      <c r="C203" s="13" t="s">
        <v>19</v>
      </c>
      <c r="D203" s="13" t="s">
        <v>41</v>
      </c>
      <c r="E203" s="15" t="s">
        <v>269</v>
      </c>
      <c r="F203" s="13"/>
      <c r="G203" s="106">
        <f t="shared" si="27"/>
        <v>198</v>
      </c>
      <c r="H203" s="106">
        <f t="shared" si="27"/>
        <v>190</v>
      </c>
    </row>
    <row r="204" spans="1:8" ht="30" x14ac:dyDescent="0.2">
      <c r="A204" s="94" t="s">
        <v>26</v>
      </c>
      <c r="B204" s="183"/>
      <c r="C204" s="10" t="s">
        <v>19</v>
      </c>
      <c r="D204" s="10" t="s">
        <v>41</v>
      </c>
      <c r="E204" s="13" t="s">
        <v>269</v>
      </c>
      <c r="F204" s="13" t="s">
        <v>79</v>
      </c>
      <c r="G204" s="97">
        <v>198</v>
      </c>
      <c r="H204" s="97">
        <v>190</v>
      </c>
    </row>
    <row r="205" spans="1:8" ht="15" x14ac:dyDescent="0.2">
      <c r="A205" s="119" t="s">
        <v>40</v>
      </c>
      <c r="B205" s="161"/>
      <c r="C205" s="27" t="s">
        <v>41</v>
      </c>
      <c r="D205" s="9"/>
      <c r="E205" s="19"/>
      <c r="F205" s="19"/>
      <c r="G205" s="106">
        <f>SUM(G206,G214)</f>
        <v>6661.1</v>
      </c>
      <c r="H205" s="106">
        <f>SUM(H206,H214)</f>
        <v>6647.8</v>
      </c>
    </row>
    <row r="206" spans="1:8" ht="15" x14ac:dyDescent="0.2">
      <c r="A206" s="125" t="s">
        <v>48</v>
      </c>
      <c r="B206" s="161"/>
      <c r="C206" s="8" t="s">
        <v>41</v>
      </c>
      <c r="D206" s="8" t="s">
        <v>25</v>
      </c>
      <c r="E206" s="19"/>
      <c r="F206" s="19"/>
      <c r="G206" s="106">
        <f t="shared" ref="G206:H212" si="28">SUM(G207)</f>
        <v>1451</v>
      </c>
      <c r="H206" s="106">
        <f t="shared" si="28"/>
        <v>1418</v>
      </c>
    </row>
    <row r="207" spans="1:8" ht="60" x14ac:dyDescent="0.2">
      <c r="A207" s="120" t="s">
        <v>303</v>
      </c>
      <c r="B207" s="161"/>
      <c r="C207" s="15" t="s">
        <v>41</v>
      </c>
      <c r="D207" s="15" t="s">
        <v>25</v>
      </c>
      <c r="E207" s="15" t="s">
        <v>134</v>
      </c>
      <c r="F207" s="13"/>
      <c r="G207" s="106">
        <f t="shared" si="28"/>
        <v>1451</v>
      </c>
      <c r="H207" s="106">
        <f t="shared" si="28"/>
        <v>1418</v>
      </c>
    </row>
    <row r="208" spans="1:8" ht="45" x14ac:dyDescent="0.2">
      <c r="A208" s="120" t="s">
        <v>132</v>
      </c>
      <c r="B208" s="161"/>
      <c r="C208" s="13" t="s">
        <v>41</v>
      </c>
      <c r="D208" s="13" t="s">
        <v>25</v>
      </c>
      <c r="E208" s="15" t="s">
        <v>135</v>
      </c>
      <c r="F208" s="13"/>
      <c r="G208" s="106">
        <f t="shared" si="28"/>
        <v>1451</v>
      </c>
      <c r="H208" s="106">
        <f t="shared" si="28"/>
        <v>1418</v>
      </c>
    </row>
    <row r="209" spans="1:8" ht="30" x14ac:dyDescent="0.2">
      <c r="A209" s="120" t="s">
        <v>133</v>
      </c>
      <c r="B209" s="161"/>
      <c r="C209" s="9" t="s">
        <v>41</v>
      </c>
      <c r="D209" s="9" t="s">
        <v>25</v>
      </c>
      <c r="E209" s="15" t="s">
        <v>137</v>
      </c>
      <c r="F209" s="13"/>
      <c r="G209" s="106">
        <f>SUM(G210,G212)</f>
        <v>1451</v>
      </c>
      <c r="H209" s="106">
        <f>SUM(H210,H212)</f>
        <v>1418</v>
      </c>
    </row>
    <row r="210" spans="1:8" ht="45" x14ac:dyDescent="0.2">
      <c r="A210" s="100" t="s">
        <v>313</v>
      </c>
      <c r="B210" s="183"/>
      <c r="C210" s="13" t="s">
        <v>41</v>
      </c>
      <c r="D210" s="13" t="s">
        <v>25</v>
      </c>
      <c r="E210" s="15" t="s">
        <v>314</v>
      </c>
      <c r="F210" s="13"/>
      <c r="G210" s="106">
        <f>SUM(G211)</f>
        <v>792</v>
      </c>
      <c r="H210" s="106">
        <f>SUM(H211)</f>
        <v>759</v>
      </c>
    </row>
    <row r="211" spans="1:8" ht="30" x14ac:dyDescent="0.2">
      <c r="A211" s="94" t="s">
        <v>26</v>
      </c>
      <c r="B211" s="183"/>
      <c r="C211" s="10" t="s">
        <v>41</v>
      </c>
      <c r="D211" s="10" t="s">
        <v>25</v>
      </c>
      <c r="E211" s="13" t="s">
        <v>314</v>
      </c>
      <c r="F211" s="13" t="s">
        <v>79</v>
      </c>
      <c r="G211" s="97">
        <v>792</v>
      </c>
      <c r="H211" s="97">
        <v>759</v>
      </c>
    </row>
    <row r="212" spans="1:8" ht="60" x14ac:dyDescent="0.2">
      <c r="A212" s="100" t="s">
        <v>136</v>
      </c>
      <c r="B212" s="161"/>
      <c r="C212" s="13" t="s">
        <v>41</v>
      </c>
      <c r="D212" s="13" t="s">
        <v>25</v>
      </c>
      <c r="E212" s="15" t="s">
        <v>139</v>
      </c>
      <c r="F212" s="13"/>
      <c r="G212" s="106">
        <f t="shared" si="28"/>
        <v>659</v>
      </c>
      <c r="H212" s="106">
        <f t="shared" si="28"/>
        <v>659</v>
      </c>
    </row>
    <row r="213" spans="1:8" ht="30" x14ac:dyDescent="0.2">
      <c r="A213" s="94" t="s">
        <v>26</v>
      </c>
      <c r="B213" s="161"/>
      <c r="C213" s="10" t="s">
        <v>41</v>
      </c>
      <c r="D213" s="10" t="s">
        <v>25</v>
      </c>
      <c r="E213" s="13" t="s">
        <v>139</v>
      </c>
      <c r="F213" s="13" t="s">
        <v>79</v>
      </c>
      <c r="G213" s="97">
        <v>659</v>
      </c>
      <c r="H213" s="97">
        <v>659</v>
      </c>
    </row>
    <row r="214" spans="1:8" ht="15" x14ac:dyDescent="0.2">
      <c r="A214" s="95" t="s">
        <v>43</v>
      </c>
      <c r="B214" s="163"/>
      <c r="C214" s="18" t="s">
        <v>41</v>
      </c>
      <c r="D214" s="18" t="s">
        <v>15</v>
      </c>
      <c r="E214" s="18"/>
      <c r="F214" s="18"/>
      <c r="G214" s="106">
        <f>SUM(G215,G222)</f>
        <v>5210.1000000000004</v>
      </c>
      <c r="H214" s="106">
        <f>SUM(H215,H222)</f>
        <v>5229.8</v>
      </c>
    </row>
    <row r="215" spans="1:8" ht="45" x14ac:dyDescent="0.2">
      <c r="A215" s="127" t="s">
        <v>301</v>
      </c>
      <c r="B215" s="163"/>
      <c r="C215" s="15" t="s">
        <v>41</v>
      </c>
      <c r="D215" s="15" t="s">
        <v>15</v>
      </c>
      <c r="E215" s="15" t="s">
        <v>142</v>
      </c>
      <c r="F215" s="13"/>
      <c r="G215" s="126">
        <f t="shared" ref="G215:H218" si="29">SUM(G216)</f>
        <v>3280.3</v>
      </c>
      <c r="H215" s="126">
        <f t="shared" si="29"/>
        <v>3300</v>
      </c>
    </row>
    <row r="216" spans="1:8" ht="30" x14ac:dyDescent="0.2">
      <c r="A216" s="100" t="s">
        <v>140</v>
      </c>
      <c r="B216" s="163"/>
      <c r="C216" s="15" t="s">
        <v>41</v>
      </c>
      <c r="D216" s="15" t="s">
        <v>15</v>
      </c>
      <c r="E216" s="15" t="s">
        <v>143</v>
      </c>
      <c r="F216" s="13"/>
      <c r="G216" s="126">
        <f t="shared" si="29"/>
        <v>3280.3</v>
      </c>
      <c r="H216" s="126">
        <f t="shared" si="29"/>
        <v>3300</v>
      </c>
    </row>
    <row r="217" spans="1:8" ht="30" x14ac:dyDescent="0.2">
      <c r="A217" s="96" t="s">
        <v>141</v>
      </c>
      <c r="B217" s="163"/>
      <c r="C217" s="9" t="s">
        <v>41</v>
      </c>
      <c r="D217" s="9" t="s">
        <v>15</v>
      </c>
      <c r="E217" s="15" t="s">
        <v>144</v>
      </c>
      <c r="F217" s="18"/>
      <c r="G217" s="106">
        <f>SUM(G218,G220)</f>
        <v>3280.3</v>
      </c>
      <c r="H217" s="106">
        <f>SUM(H218,H220)</f>
        <v>3300</v>
      </c>
    </row>
    <row r="218" spans="1:8" ht="75" x14ac:dyDescent="0.2">
      <c r="A218" s="100" t="s">
        <v>246</v>
      </c>
      <c r="B218" s="163"/>
      <c r="C218" s="9" t="s">
        <v>41</v>
      </c>
      <c r="D218" s="9" t="s">
        <v>15</v>
      </c>
      <c r="E218" s="15" t="s">
        <v>145</v>
      </c>
      <c r="F218" s="13"/>
      <c r="G218" s="106">
        <f t="shared" si="29"/>
        <v>250</v>
      </c>
      <c r="H218" s="106">
        <f t="shared" si="29"/>
        <v>300</v>
      </c>
    </row>
    <row r="219" spans="1:8" ht="30" x14ac:dyDescent="0.2">
      <c r="A219" s="94" t="s">
        <v>26</v>
      </c>
      <c r="B219" s="163"/>
      <c r="C219" s="13" t="s">
        <v>41</v>
      </c>
      <c r="D219" s="13" t="s">
        <v>15</v>
      </c>
      <c r="E219" s="13" t="s">
        <v>145</v>
      </c>
      <c r="F219" s="13" t="s">
        <v>79</v>
      </c>
      <c r="G219" s="130">
        <v>250</v>
      </c>
      <c r="H219" s="130">
        <v>300</v>
      </c>
    </row>
    <row r="220" spans="1:8" ht="60" x14ac:dyDescent="0.2">
      <c r="A220" s="100" t="s">
        <v>247</v>
      </c>
      <c r="B220" s="183"/>
      <c r="C220" s="9" t="s">
        <v>41</v>
      </c>
      <c r="D220" s="9" t="s">
        <v>15</v>
      </c>
      <c r="E220" s="15" t="s">
        <v>279</v>
      </c>
      <c r="F220" s="13"/>
      <c r="G220" s="106">
        <f>SUM(G221)</f>
        <v>3030.3</v>
      </c>
      <c r="H220" s="106">
        <f>SUM(H221)</f>
        <v>3000</v>
      </c>
    </row>
    <row r="221" spans="1:8" ht="30" x14ac:dyDescent="0.2">
      <c r="A221" s="94" t="s">
        <v>26</v>
      </c>
      <c r="B221" s="183"/>
      <c r="C221" s="13" t="s">
        <v>41</v>
      </c>
      <c r="D221" s="13" t="s">
        <v>15</v>
      </c>
      <c r="E221" s="13" t="s">
        <v>279</v>
      </c>
      <c r="F221" s="13" t="s">
        <v>79</v>
      </c>
      <c r="G221" s="130">
        <v>3030.3</v>
      </c>
      <c r="H221" s="130">
        <v>3000</v>
      </c>
    </row>
    <row r="222" spans="1:8" ht="60" x14ac:dyDescent="0.2">
      <c r="A222" s="120" t="s">
        <v>303</v>
      </c>
      <c r="B222" s="183"/>
      <c r="C222" s="15" t="s">
        <v>41</v>
      </c>
      <c r="D222" s="15" t="s">
        <v>15</v>
      </c>
      <c r="E222" s="15" t="s">
        <v>123</v>
      </c>
      <c r="F222" s="13"/>
      <c r="G222" s="195">
        <f t="shared" ref="G222:H225" si="30">SUM(G223)</f>
        <v>1929.8</v>
      </c>
      <c r="H222" s="195">
        <f t="shared" si="30"/>
        <v>1929.8</v>
      </c>
    </row>
    <row r="223" spans="1:8" ht="30" x14ac:dyDescent="0.2">
      <c r="A223" s="100" t="s">
        <v>270</v>
      </c>
      <c r="B223" s="183"/>
      <c r="C223" s="15" t="s">
        <v>41</v>
      </c>
      <c r="D223" s="15" t="s">
        <v>15</v>
      </c>
      <c r="E223" s="15" t="s">
        <v>271</v>
      </c>
      <c r="F223" s="13"/>
      <c r="G223" s="195">
        <f t="shared" si="30"/>
        <v>1929.8</v>
      </c>
      <c r="H223" s="195">
        <f t="shared" si="30"/>
        <v>1929.8</v>
      </c>
    </row>
    <row r="224" spans="1:8" ht="15" x14ac:dyDescent="0.2">
      <c r="A224" s="116" t="s">
        <v>272</v>
      </c>
      <c r="B224" s="183"/>
      <c r="C224" s="15" t="s">
        <v>41</v>
      </c>
      <c r="D224" s="15" t="s">
        <v>15</v>
      </c>
      <c r="E224" s="15" t="s">
        <v>273</v>
      </c>
      <c r="F224" s="13"/>
      <c r="G224" s="195">
        <f t="shared" si="30"/>
        <v>1929.8</v>
      </c>
      <c r="H224" s="195">
        <f t="shared" si="30"/>
        <v>1929.8</v>
      </c>
    </row>
    <row r="225" spans="1:8" ht="30" x14ac:dyDescent="0.2">
      <c r="A225" s="100" t="s">
        <v>280</v>
      </c>
      <c r="B225" s="183"/>
      <c r="C225" s="15" t="s">
        <v>41</v>
      </c>
      <c r="D225" s="15" t="s">
        <v>15</v>
      </c>
      <c r="E225" s="15" t="s">
        <v>274</v>
      </c>
      <c r="F225" s="13"/>
      <c r="G225" s="195">
        <f t="shared" si="30"/>
        <v>1929.8</v>
      </c>
      <c r="H225" s="195">
        <f t="shared" si="30"/>
        <v>1929.8</v>
      </c>
    </row>
    <row r="226" spans="1:8" ht="30" x14ac:dyDescent="0.2">
      <c r="A226" s="94" t="s">
        <v>26</v>
      </c>
      <c r="B226" s="183"/>
      <c r="C226" s="13" t="s">
        <v>41</v>
      </c>
      <c r="D226" s="13" t="s">
        <v>15</v>
      </c>
      <c r="E226" s="13" t="s">
        <v>274</v>
      </c>
      <c r="F226" s="13" t="s">
        <v>79</v>
      </c>
      <c r="G226" s="130">
        <v>1929.8</v>
      </c>
      <c r="H226" s="130">
        <v>1929.8</v>
      </c>
    </row>
    <row r="227" spans="1:8" ht="14.25" x14ac:dyDescent="0.2">
      <c r="A227" s="119" t="s">
        <v>21</v>
      </c>
      <c r="B227" s="51"/>
      <c r="C227" s="27" t="s">
        <v>22</v>
      </c>
      <c r="D227" s="27"/>
      <c r="E227" s="26"/>
      <c r="F227" s="26"/>
      <c r="G227" s="114">
        <f>SUM(G228,G245,G272)</f>
        <v>80128.900000000009</v>
      </c>
      <c r="H227" s="114">
        <f>SUM(H228,H245,H272)</f>
        <v>77915.399999999994</v>
      </c>
    </row>
    <row r="228" spans="1:8" ht="15" x14ac:dyDescent="0.2">
      <c r="A228" s="95" t="s">
        <v>23</v>
      </c>
      <c r="B228" s="51"/>
      <c r="C228" s="8" t="s">
        <v>22</v>
      </c>
      <c r="D228" s="8" t="s">
        <v>13</v>
      </c>
      <c r="E228" s="18"/>
      <c r="F228" s="18"/>
      <c r="G228" s="114">
        <f>SUM(G229,G240)</f>
        <v>21908.5</v>
      </c>
      <c r="H228" s="114">
        <f>SUM(H229,H240)</f>
        <v>21553.3</v>
      </c>
    </row>
    <row r="229" spans="1:8" ht="45" x14ac:dyDescent="0.2">
      <c r="A229" s="116" t="s">
        <v>305</v>
      </c>
      <c r="B229" s="51"/>
      <c r="C229" s="15" t="s">
        <v>22</v>
      </c>
      <c r="D229" s="15" t="s">
        <v>13</v>
      </c>
      <c r="E229" s="15" t="s">
        <v>120</v>
      </c>
      <c r="F229" s="15"/>
      <c r="G229" s="106">
        <f t="shared" ref="G229:H230" si="31">SUM(G230)</f>
        <v>21858.5</v>
      </c>
      <c r="H229" s="106">
        <f t="shared" si="31"/>
        <v>21503.3</v>
      </c>
    </row>
    <row r="230" spans="1:8" ht="30" x14ac:dyDescent="0.2">
      <c r="A230" s="100" t="s">
        <v>146</v>
      </c>
      <c r="B230" s="51"/>
      <c r="C230" s="10" t="s">
        <v>22</v>
      </c>
      <c r="D230" s="10" t="s">
        <v>13</v>
      </c>
      <c r="E230" s="15" t="s">
        <v>149</v>
      </c>
      <c r="F230" s="13"/>
      <c r="G230" s="114">
        <f t="shared" si="31"/>
        <v>21858.5</v>
      </c>
      <c r="H230" s="114">
        <f t="shared" si="31"/>
        <v>21503.3</v>
      </c>
    </row>
    <row r="231" spans="1:8" ht="15" x14ac:dyDescent="0.2">
      <c r="A231" s="116" t="s">
        <v>147</v>
      </c>
      <c r="B231" s="51"/>
      <c r="C231" s="9" t="s">
        <v>22</v>
      </c>
      <c r="D231" s="9" t="s">
        <v>13</v>
      </c>
      <c r="E231" s="15" t="s">
        <v>150</v>
      </c>
      <c r="F231" s="15"/>
      <c r="G231" s="114">
        <f>SUM(G232,G234,G236,G238)</f>
        <v>21858.5</v>
      </c>
      <c r="H231" s="114">
        <f>SUM(H232,H234,H236,H238)</f>
        <v>21503.3</v>
      </c>
    </row>
    <row r="232" spans="1:8" ht="30" x14ac:dyDescent="0.2">
      <c r="A232" s="100" t="s">
        <v>148</v>
      </c>
      <c r="B232" s="51"/>
      <c r="C232" s="9" t="s">
        <v>22</v>
      </c>
      <c r="D232" s="9" t="s">
        <v>13</v>
      </c>
      <c r="E232" s="15" t="s">
        <v>151</v>
      </c>
      <c r="F232" s="13"/>
      <c r="G232" s="114">
        <f>SUM(G233)</f>
        <v>7850.5</v>
      </c>
      <c r="H232" s="114">
        <f>SUM(H233)</f>
        <v>7495.3</v>
      </c>
    </row>
    <row r="233" spans="1:8" ht="30" x14ac:dyDescent="0.2">
      <c r="A233" s="94" t="s">
        <v>81</v>
      </c>
      <c r="B233" s="51"/>
      <c r="C233" s="10" t="s">
        <v>22</v>
      </c>
      <c r="D233" s="10" t="s">
        <v>13</v>
      </c>
      <c r="E233" s="13" t="s">
        <v>151</v>
      </c>
      <c r="F233" s="13" t="s">
        <v>78</v>
      </c>
      <c r="G233" s="113">
        <v>7850.5</v>
      </c>
      <c r="H233" s="113">
        <v>7495.3</v>
      </c>
    </row>
    <row r="234" spans="1:8" ht="90" x14ac:dyDescent="0.2">
      <c r="A234" s="116" t="s">
        <v>152</v>
      </c>
      <c r="B234" s="51"/>
      <c r="C234" s="9" t="s">
        <v>22</v>
      </c>
      <c r="D234" s="9" t="s">
        <v>13</v>
      </c>
      <c r="E234" s="15" t="s">
        <v>153</v>
      </c>
      <c r="F234" s="15"/>
      <c r="G234" s="114">
        <f>SUM(G235)</f>
        <v>22</v>
      </c>
      <c r="H234" s="114">
        <f>SUM(H235)</f>
        <v>22</v>
      </c>
    </row>
    <row r="235" spans="1:8" ht="30" x14ac:dyDescent="0.2">
      <c r="A235" s="94" t="s">
        <v>81</v>
      </c>
      <c r="B235" s="51"/>
      <c r="C235" s="10" t="s">
        <v>22</v>
      </c>
      <c r="D235" s="10" t="s">
        <v>13</v>
      </c>
      <c r="E235" s="13" t="s">
        <v>153</v>
      </c>
      <c r="F235" s="13" t="s">
        <v>78</v>
      </c>
      <c r="G235" s="113">
        <v>22</v>
      </c>
      <c r="H235" s="113">
        <v>22</v>
      </c>
    </row>
    <row r="236" spans="1:8" ht="90" x14ac:dyDescent="0.2">
      <c r="A236" s="116" t="s">
        <v>224</v>
      </c>
      <c r="B236" s="51"/>
      <c r="C236" s="9" t="s">
        <v>22</v>
      </c>
      <c r="D236" s="9" t="s">
        <v>13</v>
      </c>
      <c r="E236" s="15" t="s">
        <v>154</v>
      </c>
      <c r="F236" s="13"/>
      <c r="G236" s="114">
        <f>SUM(G237)</f>
        <v>13836</v>
      </c>
      <c r="H236" s="114">
        <f>SUM(H237)</f>
        <v>13836</v>
      </c>
    </row>
    <row r="237" spans="1:8" ht="30" x14ac:dyDescent="0.2">
      <c r="A237" s="94" t="s">
        <v>81</v>
      </c>
      <c r="B237" s="53"/>
      <c r="C237" s="10" t="s">
        <v>22</v>
      </c>
      <c r="D237" s="10" t="s">
        <v>13</v>
      </c>
      <c r="E237" s="13" t="s">
        <v>154</v>
      </c>
      <c r="F237" s="13" t="s">
        <v>78</v>
      </c>
      <c r="G237" s="113">
        <v>13836</v>
      </c>
      <c r="H237" s="113">
        <v>13836</v>
      </c>
    </row>
    <row r="238" spans="1:8" ht="30" x14ac:dyDescent="0.2">
      <c r="A238" s="100" t="s">
        <v>155</v>
      </c>
      <c r="B238" s="51"/>
      <c r="C238" s="9" t="s">
        <v>22</v>
      </c>
      <c r="D238" s="9" t="s">
        <v>13</v>
      </c>
      <c r="E238" s="15" t="s">
        <v>156</v>
      </c>
      <c r="F238" s="13"/>
      <c r="G238" s="114">
        <f>SUM(G239)</f>
        <v>150</v>
      </c>
      <c r="H238" s="114">
        <f>SUM(H239)</f>
        <v>150</v>
      </c>
    </row>
    <row r="239" spans="1:8" ht="30" x14ac:dyDescent="0.2">
      <c r="A239" s="94" t="s">
        <v>81</v>
      </c>
      <c r="B239" s="51"/>
      <c r="C239" s="10" t="s">
        <v>22</v>
      </c>
      <c r="D239" s="10" t="s">
        <v>13</v>
      </c>
      <c r="E239" s="13" t="s">
        <v>156</v>
      </c>
      <c r="F239" s="13" t="s">
        <v>78</v>
      </c>
      <c r="G239" s="113">
        <v>150</v>
      </c>
      <c r="H239" s="113">
        <v>150</v>
      </c>
    </row>
    <row r="240" spans="1:8" ht="45" x14ac:dyDescent="0.2">
      <c r="A240" s="116" t="s">
        <v>306</v>
      </c>
      <c r="B240" s="51"/>
      <c r="C240" s="9" t="s">
        <v>22</v>
      </c>
      <c r="D240" s="9" t="s">
        <v>13</v>
      </c>
      <c r="E240" s="15" t="s">
        <v>170</v>
      </c>
      <c r="F240" s="15"/>
      <c r="G240" s="114">
        <f t="shared" ref="G240:H243" si="32">SUM(G241)</f>
        <v>50</v>
      </c>
      <c r="H240" s="114">
        <f t="shared" si="32"/>
        <v>50</v>
      </c>
    </row>
    <row r="241" spans="1:8" ht="45" x14ac:dyDescent="0.2">
      <c r="A241" s="116" t="s">
        <v>167</v>
      </c>
      <c r="B241" s="51"/>
      <c r="C241" s="9" t="s">
        <v>22</v>
      </c>
      <c r="D241" s="9" t="s">
        <v>13</v>
      </c>
      <c r="E241" s="15" t="s">
        <v>171</v>
      </c>
      <c r="F241" s="15"/>
      <c r="G241" s="114">
        <f t="shared" si="32"/>
        <v>50</v>
      </c>
      <c r="H241" s="114">
        <f t="shared" si="32"/>
        <v>50</v>
      </c>
    </row>
    <row r="242" spans="1:8" ht="30" x14ac:dyDescent="0.2">
      <c r="A242" s="116" t="s">
        <v>187</v>
      </c>
      <c r="B242" s="51"/>
      <c r="C242" s="9" t="s">
        <v>22</v>
      </c>
      <c r="D242" s="9" t="s">
        <v>13</v>
      </c>
      <c r="E242" s="15" t="s">
        <v>189</v>
      </c>
      <c r="F242" s="15"/>
      <c r="G242" s="114">
        <f t="shared" si="32"/>
        <v>50</v>
      </c>
      <c r="H242" s="114">
        <f t="shared" si="32"/>
        <v>50</v>
      </c>
    </row>
    <row r="243" spans="1:8" ht="60" x14ac:dyDescent="0.2">
      <c r="A243" s="116" t="s">
        <v>225</v>
      </c>
      <c r="B243" s="51"/>
      <c r="C243" s="9" t="s">
        <v>22</v>
      </c>
      <c r="D243" s="9" t="s">
        <v>13</v>
      </c>
      <c r="E243" s="15" t="s">
        <v>221</v>
      </c>
      <c r="F243" s="15"/>
      <c r="G243" s="114">
        <f t="shared" si="32"/>
        <v>50</v>
      </c>
      <c r="H243" s="114">
        <f t="shared" si="32"/>
        <v>50</v>
      </c>
    </row>
    <row r="244" spans="1:8" ht="30" x14ac:dyDescent="0.2">
      <c r="A244" s="94" t="s">
        <v>81</v>
      </c>
      <c r="B244" s="51"/>
      <c r="C244" s="10" t="s">
        <v>22</v>
      </c>
      <c r="D244" s="10" t="s">
        <v>13</v>
      </c>
      <c r="E244" s="13" t="s">
        <v>221</v>
      </c>
      <c r="F244" s="13" t="s">
        <v>78</v>
      </c>
      <c r="G244" s="113">
        <v>50</v>
      </c>
      <c r="H244" s="113">
        <v>50</v>
      </c>
    </row>
    <row r="245" spans="1:8" ht="15" x14ac:dyDescent="0.2">
      <c r="A245" s="95" t="s">
        <v>24</v>
      </c>
      <c r="B245" s="51"/>
      <c r="C245" s="17" t="s">
        <v>22</v>
      </c>
      <c r="D245" s="17" t="s">
        <v>25</v>
      </c>
      <c r="E245" s="17"/>
      <c r="F245" s="17"/>
      <c r="G245" s="114">
        <f>SUM(G246,G264,G261)</f>
        <v>44541.599999999999</v>
      </c>
      <c r="H245" s="114">
        <f>SUM(H246,H264,H261)</f>
        <v>43358.799999999996</v>
      </c>
    </row>
    <row r="246" spans="1:8" ht="45" x14ac:dyDescent="0.2">
      <c r="A246" s="116" t="s">
        <v>305</v>
      </c>
      <c r="B246" s="51"/>
      <c r="C246" s="9" t="s">
        <v>22</v>
      </c>
      <c r="D246" s="9" t="s">
        <v>25</v>
      </c>
      <c r="E246" s="15" t="s">
        <v>120</v>
      </c>
      <c r="F246" s="15"/>
      <c r="G246" s="114">
        <f>SUM(G247)</f>
        <v>42480.4</v>
      </c>
      <c r="H246" s="114">
        <f>SUM(H247)</f>
        <v>41802.699999999997</v>
      </c>
    </row>
    <row r="247" spans="1:8" ht="30" x14ac:dyDescent="0.2">
      <c r="A247" s="100" t="s">
        <v>146</v>
      </c>
      <c r="B247" s="51"/>
      <c r="C247" s="9" t="s">
        <v>22</v>
      </c>
      <c r="D247" s="9" t="s">
        <v>25</v>
      </c>
      <c r="E247" s="15" t="s">
        <v>149</v>
      </c>
      <c r="F247" s="15"/>
      <c r="G247" s="114">
        <f>SUM(G248)</f>
        <v>42480.4</v>
      </c>
      <c r="H247" s="114">
        <f>SUM(H248)</f>
        <v>41802.699999999997</v>
      </c>
    </row>
    <row r="248" spans="1:8" ht="15" x14ac:dyDescent="0.2">
      <c r="A248" s="116" t="s">
        <v>157</v>
      </c>
      <c r="B248" s="51"/>
      <c r="C248" s="9" t="s">
        <v>22</v>
      </c>
      <c r="D248" s="9" t="s">
        <v>25</v>
      </c>
      <c r="E248" s="15" t="s">
        <v>158</v>
      </c>
      <c r="F248" s="15"/>
      <c r="G248" s="114">
        <f>SUM(G249,G251,G253,G255,G258,G260)</f>
        <v>42480.4</v>
      </c>
      <c r="H248" s="114">
        <f>SUM(H249,H251,H253,H255,H258,H260)</f>
        <v>41802.699999999997</v>
      </c>
    </row>
    <row r="249" spans="1:8" ht="30" x14ac:dyDescent="0.2">
      <c r="A249" s="116" t="s">
        <v>148</v>
      </c>
      <c r="B249" s="51"/>
      <c r="C249" s="9" t="s">
        <v>22</v>
      </c>
      <c r="D249" s="9" t="s">
        <v>25</v>
      </c>
      <c r="E249" s="15" t="s">
        <v>159</v>
      </c>
      <c r="F249" s="15"/>
      <c r="G249" s="114">
        <f>SUM(G250)</f>
        <v>9052.4</v>
      </c>
      <c r="H249" s="114">
        <f>SUM(H250)</f>
        <v>8595.7000000000007</v>
      </c>
    </row>
    <row r="250" spans="1:8" ht="30" x14ac:dyDescent="0.2">
      <c r="A250" s="94" t="s">
        <v>81</v>
      </c>
      <c r="B250" s="51"/>
      <c r="C250" s="10" t="s">
        <v>22</v>
      </c>
      <c r="D250" s="10" t="s">
        <v>25</v>
      </c>
      <c r="E250" s="13" t="s">
        <v>159</v>
      </c>
      <c r="F250" s="13" t="s">
        <v>78</v>
      </c>
      <c r="G250" s="113">
        <v>9052.4</v>
      </c>
      <c r="H250" s="113">
        <v>8595.7000000000007</v>
      </c>
    </row>
    <row r="251" spans="1:8" ht="30" x14ac:dyDescent="0.2">
      <c r="A251" s="116" t="s">
        <v>281</v>
      </c>
      <c r="B251" s="51"/>
      <c r="C251" s="9" t="s">
        <v>22</v>
      </c>
      <c r="D251" s="9" t="s">
        <v>25</v>
      </c>
      <c r="E251" s="9" t="s">
        <v>160</v>
      </c>
      <c r="F251" s="9"/>
      <c r="G251" s="114">
        <f>SUM(G252)</f>
        <v>950</v>
      </c>
      <c r="H251" s="114">
        <f>SUM(H252)</f>
        <v>950</v>
      </c>
    </row>
    <row r="252" spans="1:8" ht="30" x14ac:dyDescent="0.2">
      <c r="A252" s="94" t="s">
        <v>81</v>
      </c>
      <c r="B252" s="51"/>
      <c r="C252" s="10" t="s">
        <v>22</v>
      </c>
      <c r="D252" s="10" t="s">
        <v>25</v>
      </c>
      <c r="E252" s="10" t="s">
        <v>160</v>
      </c>
      <c r="F252" s="13" t="s">
        <v>78</v>
      </c>
      <c r="G252" s="113">
        <v>950</v>
      </c>
      <c r="H252" s="113">
        <v>950</v>
      </c>
    </row>
    <row r="253" spans="1:8" ht="90" x14ac:dyDescent="0.2">
      <c r="A253" s="116" t="s">
        <v>224</v>
      </c>
      <c r="B253" s="51"/>
      <c r="C253" s="9" t="s">
        <v>22</v>
      </c>
      <c r="D253" s="9" t="s">
        <v>25</v>
      </c>
      <c r="E253" s="15" t="s">
        <v>161</v>
      </c>
      <c r="F253" s="15"/>
      <c r="G253" s="114">
        <f>SUM(G254)</f>
        <v>25061</v>
      </c>
      <c r="H253" s="114">
        <f>SUM(H254)</f>
        <v>25061</v>
      </c>
    </row>
    <row r="254" spans="1:8" ht="30" x14ac:dyDescent="0.2">
      <c r="A254" s="94" t="s">
        <v>81</v>
      </c>
      <c r="B254" s="51"/>
      <c r="C254" s="10" t="s">
        <v>22</v>
      </c>
      <c r="D254" s="10" t="s">
        <v>25</v>
      </c>
      <c r="E254" s="13" t="s">
        <v>161</v>
      </c>
      <c r="F254" s="13" t="s">
        <v>78</v>
      </c>
      <c r="G254" s="113">
        <v>25061</v>
      </c>
      <c r="H254" s="113">
        <v>25061</v>
      </c>
    </row>
    <row r="255" spans="1:8" ht="45" x14ac:dyDescent="0.2">
      <c r="A255" s="116" t="s">
        <v>162</v>
      </c>
      <c r="B255" s="51"/>
      <c r="C255" s="9" t="s">
        <v>22</v>
      </c>
      <c r="D255" s="9" t="s">
        <v>25</v>
      </c>
      <c r="E255" s="15" t="s">
        <v>163</v>
      </c>
      <c r="F255" s="15"/>
      <c r="G255" s="114">
        <f>SUM(G256)</f>
        <v>451</v>
      </c>
      <c r="H255" s="114">
        <f>SUM(H256)</f>
        <v>451</v>
      </c>
    </row>
    <row r="256" spans="1:8" ht="30" x14ac:dyDescent="0.2">
      <c r="A256" s="94" t="s">
        <v>81</v>
      </c>
      <c r="B256" s="51"/>
      <c r="C256" s="10" t="s">
        <v>22</v>
      </c>
      <c r="D256" s="10" t="s">
        <v>25</v>
      </c>
      <c r="E256" s="13" t="s">
        <v>163</v>
      </c>
      <c r="F256" s="13" t="s">
        <v>78</v>
      </c>
      <c r="G256" s="113">
        <v>451</v>
      </c>
      <c r="H256" s="113">
        <v>451</v>
      </c>
    </row>
    <row r="257" spans="1:8" ht="45" x14ac:dyDescent="0.2">
      <c r="A257" s="100" t="s">
        <v>326</v>
      </c>
      <c r="B257" s="51"/>
      <c r="C257" s="9" t="s">
        <v>22</v>
      </c>
      <c r="D257" s="9" t="s">
        <v>25</v>
      </c>
      <c r="E257" s="9" t="s">
        <v>327</v>
      </c>
      <c r="F257" s="13"/>
      <c r="G257" s="114">
        <f>SUM(G258)</f>
        <v>3060</v>
      </c>
      <c r="H257" s="114">
        <f>SUM(H258)</f>
        <v>2839</v>
      </c>
    </row>
    <row r="258" spans="1:8" ht="30" x14ac:dyDescent="0.2">
      <c r="A258" s="94" t="s">
        <v>81</v>
      </c>
      <c r="B258" s="51"/>
      <c r="C258" s="10" t="s">
        <v>22</v>
      </c>
      <c r="D258" s="10" t="s">
        <v>25</v>
      </c>
      <c r="E258" s="10" t="s">
        <v>327</v>
      </c>
      <c r="F258" s="13" t="s">
        <v>78</v>
      </c>
      <c r="G258" s="113">
        <v>3060</v>
      </c>
      <c r="H258" s="113">
        <v>2839</v>
      </c>
    </row>
    <row r="259" spans="1:8" ht="45" x14ac:dyDescent="0.2">
      <c r="A259" s="116" t="s">
        <v>328</v>
      </c>
      <c r="B259" s="51"/>
      <c r="C259" s="9" t="s">
        <v>22</v>
      </c>
      <c r="D259" s="9" t="s">
        <v>25</v>
      </c>
      <c r="E259" s="15" t="s">
        <v>329</v>
      </c>
      <c r="F259" s="15"/>
      <c r="G259" s="114">
        <f>SUM(G260)</f>
        <v>3906</v>
      </c>
      <c r="H259" s="114">
        <f>SUM(H260)</f>
        <v>3906</v>
      </c>
    </row>
    <row r="260" spans="1:8" ht="30" x14ac:dyDescent="0.2">
      <c r="A260" s="94" t="s">
        <v>81</v>
      </c>
      <c r="B260" s="51"/>
      <c r="C260" s="10" t="s">
        <v>22</v>
      </c>
      <c r="D260" s="10" t="s">
        <v>25</v>
      </c>
      <c r="E260" s="13" t="s">
        <v>329</v>
      </c>
      <c r="F260" s="13" t="s">
        <v>78</v>
      </c>
      <c r="G260" s="113">
        <v>3906</v>
      </c>
      <c r="H260" s="113">
        <v>3906</v>
      </c>
    </row>
    <row r="261" spans="1:8" ht="15" x14ac:dyDescent="0.2">
      <c r="A261" s="100" t="s">
        <v>275</v>
      </c>
      <c r="B261" s="51"/>
      <c r="C261" s="9" t="s">
        <v>22</v>
      </c>
      <c r="D261" s="9" t="s">
        <v>25</v>
      </c>
      <c r="E261" s="15" t="s">
        <v>276</v>
      </c>
      <c r="F261" s="13"/>
      <c r="G261" s="114">
        <f>SUM(G262)</f>
        <v>1515.2</v>
      </c>
      <c r="H261" s="114">
        <f>SUM(H262)</f>
        <v>1010.1</v>
      </c>
    </row>
    <row r="262" spans="1:8" ht="45" x14ac:dyDescent="0.2">
      <c r="A262" s="100" t="s">
        <v>277</v>
      </c>
      <c r="B262" s="51"/>
      <c r="C262" s="9" t="s">
        <v>22</v>
      </c>
      <c r="D262" s="9" t="s">
        <v>25</v>
      </c>
      <c r="E262" s="15" t="s">
        <v>278</v>
      </c>
      <c r="F262" s="15"/>
      <c r="G262" s="114">
        <f>SUM(G263)</f>
        <v>1515.2</v>
      </c>
      <c r="H262" s="114">
        <f>SUM(H263)</f>
        <v>1010.1</v>
      </c>
    </row>
    <row r="263" spans="1:8" ht="30" x14ac:dyDescent="0.2">
      <c r="A263" s="94" t="s">
        <v>81</v>
      </c>
      <c r="B263" s="51"/>
      <c r="C263" s="10" t="s">
        <v>22</v>
      </c>
      <c r="D263" s="10" t="s">
        <v>25</v>
      </c>
      <c r="E263" s="13" t="s">
        <v>278</v>
      </c>
      <c r="F263" s="13" t="s">
        <v>78</v>
      </c>
      <c r="G263" s="113">
        <v>1515.2</v>
      </c>
      <c r="H263" s="113">
        <v>1010.1</v>
      </c>
    </row>
    <row r="264" spans="1:8" ht="45" x14ac:dyDescent="0.2">
      <c r="A264" s="116" t="s">
        <v>306</v>
      </c>
      <c r="B264" s="51"/>
      <c r="C264" s="9" t="s">
        <v>22</v>
      </c>
      <c r="D264" s="9" t="s">
        <v>25</v>
      </c>
      <c r="E264" s="15" t="s">
        <v>170</v>
      </c>
      <c r="F264" s="15"/>
      <c r="G264" s="114">
        <f>SUM(G265)</f>
        <v>546</v>
      </c>
      <c r="H264" s="114">
        <f>SUM(H265)</f>
        <v>546</v>
      </c>
    </row>
    <row r="265" spans="1:8" ht="45" x14ac:dyDescent="0.2">
      <c r="A265" s="116" t="s">
        <v>167</v>
      </c>
      <c r="B265" s="51"/>
      <c r="C265" s="9" t="s">
        <v>22</v>
      </c>
      <c r="D265" s="9" t="s">
        <v>25</v>
      </c>
      <c r="E265" s="15" t="s">
        <v>171</v>
      </c>
      <c r="F265" s="15"/>
      <c r="G265" s="114">
        <f>SUM(G266,G269)</f>
        <v>546</v>
      </c>
      <c r="H265" s="114">
        <f>SUM(H266,H269)</f>
        <v>546</v>
      </c>
    </row>
    <row r="266" spans="1:8" ht="30" x14ac:dyDescent="0.2">
      <c r="A266" s="116" t="s">
        <v>187</v>
      </c>
      <c r="B266" s="51"/>
      <c r="C266" s="9" t="s">
        <v>22</v>
      </c>
      <c r="D266" s="9" t="s">
        <v>25</v>
      </c>
      <c r="E266" s="15" t="s">
        <v>189</v>
      </c>
      <c r="F266" s="15"/>
      <c r="G266" s="114">
        <f>SUM(G267)</f>
        <v>50</v>
      </c>
      <c r="H266" s="114">
        <f>SUM(H267)</f>
        <v>50</v>
      </c>
    </row>
    <row r="267" spans="1:8" ht="60" x14ac:dyDescent="0.2">
      <c r="A267" s="116" t="s">
        <v>225</v>
      </c>
      <c r="B267" s="51"/>
      <c r="C267" s="9" t="s">
        <v>22</v>
      </c>
      <c r="D267" s="9" t="s">
        <v>25</v>
      </c>
      <c r="E267" s="15" t="s">
        <v>221</v>
      </c>
      <c r="F267" s="15"/>
      <c r="G267" s="114">
        <f>SUM(G268)</f>
        <v>50</v>
      </c>
      <c r="H267" s="114">
        <f>SUM(H268)</f>
        <v>50</v>
      </c>
    </row>
    <row r="268" spans="1:8" ht="30" x14ac:dyDescent="0.2">
      <c r="A268" s="94" t="s">
        <v>81</v>
      </c>
      <c r="B268" s="51"/>
      <c r="C268" s="10" t="s">
        <v>22</v>
      </c>
      <c r="D268" s="10" t="s">
        <v>25</v>
      </c>
      <c r="E268" s="13" t="s">
        <v>221</v>
      </c>
      <c r="F268" s="13" t="s">
        <v>78</v>
      </c>
      <c r="G268" s="113">
        <v>50</v>
      </c>
      <c r="H268" s="113">
        <v>50</v>
      </c>
    </row>
    <row r="269" spans="1:8" ht="30" x14ac:dyDescent="0.2">
      <c r="A269" s="116" t="s">
        <v>168</v>
      </c>
      <c r="B269" s="51"/>
      <c r="C269" s="9" t="s">
        <v>22</v>
      </c>
      <c r="D269" s="9" t="s">
        <v>25</v>
      </c>
      <c r="E269" s="15" t="s">
        <v>172</v>
      </c>
      <c r="F269" s="15"/>
      <c r="G269" s="114">
        <f>SUM(G270)</f>
        <v>496</v>
      </c>
      <c r="H269" s="114">
        <f>SUM(H270)</f>
        <v>496</v>
      </c>
    </row>
    <row r="270" spans="1:8" ht="45" x14ac:dyDescent="0.2">
      <c r="A270" s="116" t="s">
        <v>169</v>
      </c>
      <c r="B270" s="51"/>
      <c r="C270" s="9" t="s">
        <v>22</v>
      </c>
      <c r="D270" s="9" t="s">
        <v>25</v>
      </c>
      <c r="E270" s="15" t="s">
        <v>173</v>
      </c>
      <c r="F270" s="15"/>
      <c r="G270" s="114">
        <f>SUM(G271)</f>
        <v>496</v>
      </c>
      <c r="H270" s="114">
        <f>SUM(H271)</f>
        <v>496</v>
      </c>
    </row>
    <row r="271" spans="1:8" ht="30" x14ac:dyDescent="0.2">
      <c r="A271" s="94" t="s">
        <v>81</v>
      </c>
      <c r="B271" s="51"/>
      <c r="C271" s="10" t="s">
        <v>22</v>
      </c>
      <c r="D271" s="10" t="s">
        <v>25</v>
      </c>
      <c r="E271" s="13" t="s">
        <v>173</v>
      </c>
      <c r="F271" s="13" t="s">
        <v>78</v>
      </c>
      <c r="G271" s="113">
        <v>496</v>
      </c>
      <c r="H271" s="113">
        <v>496</v>
      </c>
    </row>
    <row r="272" spans="1:8" ht="30" x14ac:dyDescent="0.2">
      <c r="A272" s="115" t="s">
        <v>222</v>
      </c>
      <c r="B272" s="51"/>
      <c r="C272" s="8" t="s">
        <v>22</v>
      </c>
      <c r="D272" s="8" t="s">
        <v>15</v>
      </c>
      <c r="E272" s="13"/>
      <c r="F272" s="13"/>
      <c r="G272" s="114">
        <f>SUM(G273)</f>
        <v>13678.8</v>
      </c>
      <c r="H272" s="114">
        <f>SUM(H273)</f>
        <v>13003.3</v>
      </c>
    </row>
    <row r="273" spans="1:8" ht="45" x14ac:dyDescent="0.2">
      <c r="A273" s="116" t="s">
        <v>305</v>
      </c>
      <c r="B273" s="51"/>
      <c r="C273" s="9" t="s">
        <v>22</v>
      </c>
      <c r="D273" s="9" t="s">
        <v>15</v>
      </c>
      <c r="E273" s="15" t="s">
        <v>120</v>
      </c>
      <c r="F273" s="13"/>
      <c r="G273" s="114">
        <f t="shared" ref="G273:H274" si="33">SUM(G274)</f>
        <v>13678.8</v>
      </c>
      <c r="H273" s="114">
        <f t="shared" si="33"/>
        <v>13003.3</v>
      </c>
    </row>
    <row r="274" spans="1:8" ht="30" x14ac:dyDescent="0.2">
      <c r="A274" s="100" t="s">
        <v>146</v>
      </c>
      <c r="B274" s="51"/>
      <c r="C274" s="9" t="s">
        <v>22</v>
      </c>
      <c r="D274" s="9" t="s">
        <v>15</v>
      </c>
      <c r="E274" s="15" t="s">
        <v>149</v>
      </c>
      <c r="F274" s="13"/>
      <c r="G274" s="114">
        <f>SUM(G275)</f>
        <v>13678.8</v>
      </c>
      <c r="H274" s="114">
        <f t="shared" si="33"/>
        <v>13003.3</v>
      </c>
    </row>
    <row r="275" spans="1:8" ht="15" x14ac:dyDescent="0.2">
      <c r="A275" s="100" t="s">
        <v>164</v>
      </c>
      <c r="B275" s="51"/>
      <c r="C275" s="9" t="s">
        <v>22</v>
      </c>
      <c r="D275" s="9" t="s">
        <v>15</v>
      </c>
      <c r="E275" s="15" t="s">
        <v>165</v>
      </c>
      <c r="F275" s="15"/>
      <c r="G275" s="114">
        <f>SUM(G276,G278)</f>
        <v>13678.8</v>
      </c>
      <c r="H275" s="114">
        <f>SUM(H276,H278)</f>
        <v>13003.3</v>
      </c>
    </row>
    <row r="276" spans="1:8" ht="30" x14ac:dyDescent="0.2">
      <c r="A276" s="100" t="s">
        <v>148</v>
      </c>
      <c r="B276" s="51"/>
      <c r="C276" s="9" t="s">
        <v>22</v>
      </c>
      <c r="D276" s="9" t="s">
        <v>15</v>
      </c>
      <c r="E276" s="15" t="s">
        <v>166</v>
      </c>
      <c r="F276" s="15"/>
      <c r="G276" s="114">
        <f>SUM(G277)</f>
        <v>12796.8</v>
      </c>
      <c r="H276" s="114">
        <f>SUM(H277)</f>
        <v>12121.3</v>
      </c>
    </row>
    <row r="277" spans="1:8" ht="30" x14ac:dyDescent="0.2">
      <c r="A277" s="94" t="s">
        <v>81</v>
      </c>
      <c r="B277" s="51"/>
      <c r="C277" s="10" t="s">
        <v>22</v>
      </c>
      <c r="D277" s="10" t="s">
        <v>15</v>
      </c>
      <c r="E277" s="13" t="s">
        <v>166</v>
      </c>
      <c r="F277" s="13" t="s">
        <v>78</v>
      </c>
      <c r="G277" s="113">
        <v>12796.8</v>
      </c>
      <c r="H277" s="113">
        <v>12121.3</v>
      </c>
    </row>
    <row r="278" spans="1:8" ht="90" x14ac:dyDescent="0.2">
      <c r="A278" s="116" t="s">
        <v>224</v>
      </c>
      <c r="B278" s="51"/>
      <c r="C278" s="9" t="s">
        <v>22</v>
      </c>
      <c r="D278" s="9" t="s">
        <v>15</v>
      </c>
      <c r="E278" s="15" t="s">
        <v>223</v>
      </c>
      <c r="F278" s="15"/>
      <c r="G278" s="114">
        <f>SUM(G279)</f>
        <v>882</v>
      </c>
      <c r="H278" s="114">
        <f>SUM(H279)</f>
        <v>882</v>
      </c>
    </row>
    <row r="279" spans="1:8" ht="30" x14ac:dyDescent="0.2">
      <c r="A279" s="94" t="s">
        <v>81</v>
      </c>
      <c r="B279" s="51"/>
      <c r="C279" s="10" t="s">
        <v>22</v>
      </c>
      <c r="D279" s="10" t="s">
        <v>15</v>
      </c>
      <c r="E279" s="13" t="s">
        <v>223</v>
      </c>
      <c r="F279" s="13" t="s">
        <v>78</v>
      </c>
      <c r="G279" s="113">
        <v>882</v>
      </c>
      <c r="H279" s="113">
        <v>882</v>
      </c>
    </row>
    <row r="280" spans="1:8" ht="15" x14ac:dyDescent="0.2">
      <c r="A280" s="119" t="s">
        <v>29</v>
      </c>
      <c r="B280" s="161"/>
      <c r="C280" s="21" t="s">
        <v>30</v>
      </c>
      <c r="D280" s="21"/>
      <c r="E280" s="21"/>
      <c r="F280" s="21"/>
      <c r="G280" s="106">
        <f t="shared" ref="G280:H290" si="34">SUM(G281)</f>
        <v>1024</v>
      </c>
      <c r="H280" s="106">
        <f t="shared" si="34"/>
        <v>1024</v>
      </c>
    </row>
    <row r="281" spans="1:8" ht="15" x14ac:dyDescent="0.2">
      <c r="A281" s="105" t="s">
        <v>31</v>
      </c>
      <c r="B281" s="161"/>
      <c r="C281" s="8" t="s">
        <v>30</v>
      </c>
      <c r="D281" s="8" t="s">
        <v>19</v>
      </c>
      <c r="E281" s="17"/>
      <c r="F281" s="17"/>
      <c r="G281" s="106">
        <f>SUM(G287,G282)</f>
        <v>1024</v>
      </c>
      <c r="H281" s="106">
        <f>SUM(H287,H282)</f>
        <v>1024</v>
      </c>
    </row>
    <row r="282" spans="1:8" ht="45" x14ac:dyDescent="0.2">
      <c r="A282" s="116" t="s">
        <v>305</v>
      </c>
      <c r="B282" s="51"/>
      <c r="C282" s="9" t="s">
        <v>30</v>
      </c>
      <c r="D282" s="9" t="s">
        <v>19</v>
      </c>
      <c r="E282" s="15" t="s">
        <v>120</v>
      </c>
      <c r="F282" s="17"/>
      <c r="G282" s="106">
        <f t="shared" ref="G282:H285" si="35">SUM(G283)</f>
        <v>47</v>
      </c>
      <c r="H282" s="106">
        <f t="shared" si="35"/>
        <v>47</v>
      </c>
    </row>
    <row r="283" spans="1:8" ht="30" x14ac:dyDescent="0.2">
      <c r="A283" s="100" t="s">
        <v>146</v>
      </c>
      <c r="B283" s="51"/>
      <c r="C283" s="9" t="s">
        <v>30</v>
      </c>
      <c r="D283" s="9" t="s">
        <v>19</v>
      </c>
      <c r="E283" s="15" t="s">
        <v>149</v>
      </c>
      <c r="F283" s="17"/>
      <c r="G283" s="106">
        <f t="shared" si="35"/>
        <v>47</v>
      </c>
      <c r="H283" s="106">
        <f t="shared" si="35"/>
        <v>47</v>
      </c>
    </row>
    <row r="284" spans="1:8" ht="15" x14ac:dyDescent="0.2">
      <c r="A284" s="116" t="s">
        <v>157</v>
      </c>
      <c r="B284" s="51"/>
      <c r="C284" s="9" t="s">
        <v>30</v>
      </c>
      <c r="D284" s="9" t="s">
        <v>19</v>
      </c>
      <c r="E284" s="15" t="s">
        <v>158</v>
      </c>
      <c r="F284" s="17"/>
      <c r="G284" s="106">
        <f t="shared" si="35"/>
        <v>47</v>
      </c>
      <c r="H284" s="106">
        <f t="shared" si="35"/>
        <v>47</v>
      </c>
    </row>
    <row r="285" spans="1:8" ht="45" x14ac:dyDescent="0.2">
      <c r="A285" s="116" t="s">
        <v>241</v>
      </c>
      <c r="B285" s="51"/>
      <c r="C285" s="9" t="s">
        <v>30</v>
      </c>
      <c r="D285" s="9" t="s">
        <v>19</v>
      </c>
      <c r="E285" s="15" t="s">
        <v>242</v>
      </c>
      <c r="F285" s="15"/>
      <c r="G285" s="114">
        <f t="shared" si="35"/>
        <v>47</v>
      </c>
      <c r="H285" s="114">
        <f t="shared" si="35"/>
        <v>47</v>
      </c>
    </row>
    <row r="286" spans="1:8" ht="30" x14ac:dyDescent="0.2">
      <c r="A286" s="94" t="s">
        <v>81</v>
      </c>
      <c r="B286" s="51"/>
      <c r="C286" s="20" t="s">
        <v>30</v>
      </c>
      <c r="D286" s="20" t="s">
        <v>19</v>
      </c>
      <c r="E286" s="13" t="s">
        <v>242</v>
      </c>
      <c r="F286" s="13" t="s">
        <v>78</v>
      </c>
      <c r="G286" s="113">
        <v>47</v>
      </c>
      <c r="H286" s="113">
        <v>47</v>
      </c>
    </row>
    <row r="287" spans="1:8" ht="45" x14ac:dyDescent="0.2">
      <c r="A287" s="116" t="s">
        <v>306</v>
      </c>
      <c r="B287" s="161"/>
      <c r="C287" s="9" t="s">
        <v>30</v>
      </c>
      <c r="D287" s="9" t="s">
        <v>19</v>
      </c>
      <c r="E287" s="15" t="s">
        <v>170</v>
      </c>
      <c r="F287" s="19"/>
      <c r="G287" s="106">
        <f t="shared" si="34"/>
        <v>977</v>
      </c>
      <c r="H287" s="106">
        <f t="shared" si="34"/>
        <v>977</v>
      </c>
    </row>
    <row r="288" spans="1:8" ht="45" x14ac:dyDescent="0.2">
      <c r="A288" s="116" t="s">
        <v>167</v>
      </c>
      <c r="B288" s="161"/>
      <c r="C288" s="9" t="s">
        <v>30</v>
      </c>
      <c r="D288" s="9" t="s">
        <v>19</v>
      </c>
      <c r="E288" s="15" t="s">
        <v>171</v>
      </c>
      <c r="F288" s="19"/>
      <c r="G288" s="106">
        <f t="shared" si="34"/>
        <v>977</v>
      </c>
      <c r="H288" s="106">
        <f t="shared" si="34"/>
        <v>977</v>
      </c>
    </row>
    <row r="289" spans="1:8" ht="30" x14ac:dyDescent="0.2">
      <c r="A289" s="100" t="s">
        <v>187</v>
      </c>
      <c r="B289" s="161"/>
      <c r="C289" s="9" t="s">
        <v>30</v>
      </c>
      <c r="D289" s="9" t="s">
        <v>19</v>
      </c>
      <c r="E289" s="19" t="s">
        <v>189</v>
      </c>
      <c r="F289" s="13"/>
      <c r="G289" s="114">
        <f t="shared" si="34"/>
        <v>977</v>
      </c>
      <c r="H289" s="114">
        <f t="shared" si="34"/>
        <v>977</v>
      </c>
    </row>
    <row r="290" spans="1:8" ht="60" x14ac:dyDescent="0.2">
      <c r="A290" s="100" t="s">
        <v>188</v>
      </c>
      <c r="B290" s="161"/>
      <c r="C290" s="9" t="s">
        <v>30</v>
      </c>
      <c r="D290" s="9" t="s">
        <v>19</v>
      </c>
      <c r="E290" s="19" t="s">
        <v>190</v>
      </c>
      <c r="F290" s="13"/>
      <c r="G290" s="114">
        <f t="shared" si="34"/>
        <v>977</v>
      </c>
      <c r="H290" s="114">
        <f t="shared" si="34"/>
        <v>977</v>
      </c>
    </row>
    <row r="291" spans="1:8" ht="30" x14ac:dyDescent="0.2">
      <c r="A291" s="94" t="s">
        <v>81</v>
      </c>
      <c r="B291" s="161"/>
      <c r="C291" s="20" t="s">
        <v>30</v>
      </c>
      <c r="D291" s="20" t="s">
        <v>19</v>
      </c>
      <c r="E291" s="20" t="s">
        <v>190</v>
      </c>
      <c r="F291" s="13" t="s">
        <v>78</v>
      </c>
      <c r="G291" s="134">
        <v>977</v>
      </c>
      <c r="H291" s="134">
        <v>977</v>
      </c>
    </row>
    <row r="292" spans="1:8" ht="15" x14ac:dyDescent="0.2">
      <c r="A292" s="198" t="s">
        <v>307</v>
      </c>
      <c r="B292" s="183"/>
      <c r="C292" s="27" t="s">
        <v>17</v>
      </c>
      <c r="D292" s="27"/>
      <c r="E292" s="27"/>
      <c r="F292" s="27"/>
      <c r="G292" s="106">
        <f t="shared" ref="G292:H297" si="36">SUM(G293)</f>
        <v>4.8</v>
      </c>
      <c r="H292" s="106">
        <f t="shared" si="36"/>
        <v>3.6</v>
      </c>
    </row>
    <row r="293" spans="1:8" ht="30" x14ac:dyDescent="0.2">
      <c r="A293" s="95" t="s">
        <v>308</v>
      </c>
      <c r="B293" s="183"/>
      <c r="C293" s="18" t="s">
        <v>17</v>
      </c>
      <c r="D293" s="18" t="s">
        <v>13</v>
      </c>
      <c r="E293" s="15"/>
      <c r="F293" s="15"/>
      <c r="G293" s="106">
        <f t="shared" si="36"/>
        <v>4.8</v>
      </c>
      <c r="H293" s="106">
        <f t="shared" si="36"/>
        <v>3.6</v>
      </c>
    </row>
    <row r="294" spans="1:8" ht="75" x14ac:dyDescent="0.2">
      <c r="A294" s="107" t="s">
        <v>282</v>
      </c>
      <c r="B294" s="183"/>
      <c r="C294" s="15" t="s">
        <v>17</v>
      </c>
      <c r="D294" s="15" t="s">
        <v>13</v>
      </c>
      <c r="E294" s="15" t="s">
        <v>93</v>
      </c>
      <c r="F294" s="15"/>
      <c r="G294" s="106">
        <f t="shared" si="36"/>
        <v>4.8</v>
      </c>
      <c r="H294" s="106">
        <f t="shared" si="36"/>
        <v>3.6</v>
      </c>
    </row>
    <row r="295" spans="1:8" ht="45" x14ac:dyDescent="0.2">
      <c r="A295" s="96" t="s">
        <v>107</v>
      </c>
      <c r="B295" s="183"/>
      <c r="C295" s="15" t="s">
        <v>17</v>
      </c>
      <c r="D295" s="15" t="s">
        <v>13</v>
      </c>
      <c r="E295" s="66" t="s">
        <v>110</v>
      </c>
      <c r="F295" s="66"/>
      <c r="G295" s="106">
        <f t="shared" si="36"/>
        <v>4.8</v>
      </c>
      <c r="H295" s="106">
        <f t="shared" si="36"/>
        <v>3.6</v>
      </c>
    </row>
    <row r="296" spans="1:8" ht="30" x14ac:dyDescent="0.2">
      <c r="A296" s="96" t="s">
        <v>108</v>
      </c>
      <c r="B296" s="183"/>
      <c r="C296" s="15" t="s">
        <v>17</v>
      </c>
      <c r="D296" s="15" t="s">
        <v>13</v>
      </c>
      <c r="E296" s="66" t="s">
        <v>109</v>
      </c>
      <c r="F296" s="66"/>
      <c r="G296" s="106">
        <f t="shared" si="36"/>
        <v>4.8</v>
      </c>
      <c r="H296" s="106">
        <f t="shared" si="36"/>
        <v>3.6</v>
      </c>
    </row>
    <row r="297" spans="1:8" ht="15" x14ac:dyDescent="0.2">
      <c r="A297" s="96" t="s">
        <v>309</v>
      </c>
      <c r="B297" s="183"/>
      <c r="C297" s="15" t="s">
        <v>17</v>
      </c>
      <c r="D297" s="15" t="s">
        <v>13</v>
      </c>
      <c r="E297" s="66" t="s">
        <v>310</v>
      </c>
      <c r="F297" s="66"/>
      <c r="G297" s="106">
        <f t="shared" si="36"/>
        <v>4.8</v>
      </c>
      <c r="H297" s="106">
        <f t="shared" si="36"/>
        <v>3.6</v>
      </c>
    </row>
    <row r="298" spans="1:8" ht="30" x14ac:dyDescent="0.2">
      <c r="A298" s="94" t="s">
        <v>311</v>
      </c>
      <c r="B298" s="183"/>
      <c r="C298" s="30" t="s">
        <v>17</v>
      </c>
      <c r="D298" s="30" t="s">
        <v>13</v>
      </c>
      <c r="E298" s="30" t="s">
        <v>310</v>
      </c>
      <c r="F298" s="30" t="s">
        <v>312</v>
      </c>
      <c r="G298" s="97">
        <v>4.8</v>
      </c>
      <c r="H298" s="134">
        <v>3.6</v>
      </c>
    </row>
    <row r="299" spans="1:8" ht="42.75" x14ac:dyDescent="0.2">
      <c r="A299" s="135" t="s">
        <v>219</v>
      </c>
      <c r="B299" s="161"/>
      <c r="C299" s="67" t="s">
        <v>55</v>
      </c>
      <c r="D299" s="12"/>
      <c r="E299" s="12"/>
      <c r="F299" s="12"/>
      <c r="G299" s="136">
        <f t="shared" ref="G299:H304" si="37">SUM(G300)</f>
        <v>1576</v>
      </c>
      <c r="H299" s="136">
        <f t="shared" si="37"/>
        <v>1574</v>
      </c>
    </row>
    <row r="300" spans="1:8" ht="30" x14ac:dyDescent="0.2">
      <c r="A300" s="137" t="s">
        <v>56</v>
      </c>
      <c r="B300" s="161"/>
      <c r="C300" s="59" t="s">
        <v>55</v>
      </c>
      <c r="D300" s="59" t="s">
        <v>13</v>
      </c>
      <c r="E300" s="60"/>
      <c r="F300" s="60"/>
      <c r="G300" s="138">
        <f t="shared" si="37"/>
        <v>1576</v>
      </c>
      <c r="H300" s="138">
        <f t="shared" si="37"/>
        <v>1574</v>
      </c>
    </row>
    <row r="301" spans="1:8" ht="75" x14ac:dyDescent="0.2">
      <c r="A301" s="107" t="s">
        <v>282</v>
      </c>
      <c r="B301" s="161"/>
      <c r="C301" s="31" t="s">
        <v>55</v>
      </c>
      <c r="D301" s="31" t="s">
        <v>13</v>
      </c>
      <c r="E301" s="15" t="s">
        <v>93</v>
      </c>
      <c r="F301" s="31"/>
      <c r="G301" s="138">
        <f t="shared" si="37"/>
        <v>1576</v>
      </c>
      <c r="H301" s="138">
        <f t="shared" si="37"/>
        <v>1574</v>
      </c>
    </row>
    <row r="302" spans="1:8" ht="45" x14ac:dyDescent="0.2">
      <c r="A302" s="96" t="s">
        <v>107</v>
      </c>
      <c r="B302" s="161"/>
      <c r="C302" s="31" t="s">
        <v>55</v>
      </c>
      <c r="D302" s="31" t="s">
        <v>13</v>
      </c>
      <c r="E302" s="66" t="s">
        <v>110</v>
      </c>
      <c r="F302" s="31"/>
      <c r="G302" s="138">
        <f t="shared" si="37"/>
        <v>1576</v>
      </c>
      <c r="H302" s="138">
        <f t="shared" si="37"/>
        <v>1574</v>
      </c>
    </row>
    <row r="303" spans="1:8" ht="30" x14ac:dyDescent="0.2">
      <c r="A303" s="96" t="s">
        <v>108</v>
      </c>
      <c r="B303" s="161"/>
      <c r="C303" s="31" t="s">
        <v>55</v>
      </c>
      <c r="D303" s="31" t="s">
        <v>13</v>
      </c>
      <c r="E303" s="66" t="s">
        <v>109</v>
      </c>
      <c r="F303" s="31"/>
      <c r="G303" s="138">
        <f t="shared" si="37"/>
        <v>1576</v>
      </c>
      <c r="H303" s="138">
        <f t="shared" si="37"/>
        <v>1574</v>
      </c>
    </row>
    <row r="304" spans="1:8" ht="30" x14ac:dyDescent="0.2">
      <c r="A304" s="116" t="s">
        <v>244</v>
      </c>
      <c r="B304" s="161"/>
      <c r="C304" s="31" t="s">
        <v>55</v>
      </c>
      <c r="D304" s="31" t="s">
        <v>13</v>
      </c>
      <c r="E304" s="31" t="s">
        <v>200</v>
      </c>
      <c r="F304" s="31"/>
      <c r="G304" s="138">
        <f t="shared" si="37"/>
        <v>1576</v>
      </c>
      <c r="H304" s="138">
        <f t="shared" si="37"/>
        <v>1574</v>
      </c>
    </row>
    <row r="305" spans="1:8" ht="15" x14ac:dyDescent="0.2">
      <c r="A305" s="94" t="s">
        <v>26</v>
      </c>
      <c r="B305" s="161"/>
      <c r="C305" s="32" t="s">
        <v>55</v>
      </c>
      <c r="D305" s="32" t="s">
        <v>13</v>
      </c>
      <c r="E305" s="32" t="s">
        <v>200</v>
      </c>
      <c r="F305" s="32" t="s">
        <v>79</v>
      </c>
      <c r="G305" s="113">
        <v>1576</v>
      </c>
      <c r="H305" s="113">
        <v>1574</v>
      </c>
    </row>
    <row r="306" spans="1:8" ht="33" thickTop="1" thickBot="1" x14ac:dyDescent="0.25">
      <c r="A306" s="101" t="s">
        <v>57</v>
      </c>
      <c r="B306" s="6" t="s">
        <v>58</v>
      </c>
      <c r="C306" s="23"/>
      <c r="D306" s="23"/>
      <c r="E306" s="23"/>
      <c r="F306" s="23"/>
      <c r="G306" s="111">
        <f>SUM(G307)</f>
        <v>1661</v>
      </c>
      <c r="H306" s="111">
        <f>SUM(H307)</f>
        <v>1583.2</v>
      </c>
    </row>
    <row r="307" spans="1:8" ht="15.75" thickTop="1" x14ac:dyDescent="0.2">
      <c r="A307" s="103" t="s">
        <v>12</v>
      </c>
      <c r="B307" s="54"/>
      <c r="C307" s="63" t="s">
        <v>13</v>
      </c>
      <c r="D307" s="54"/>
      <c r="E307" s="54"/>
      <c r="F307" s="54"/>
      <c r="G307" s="112">
        <f t="shared" ref="G307:H311" si="38">SUM(G308)</f>
        <v>1661</v>
      </c>
      <c r="H307" s="112">
        <f t="shared" si="38"/>
        <v>1583.2</v>
      </c>
    </row>
    <row r="308" spans="1:8" ht="15" x14ac:dyDescent="0.2">
      <c r="A308" s="95" t="s">
        <v>16</v>
      </c>
      <c r="B308" s="161"/>
      <c r="C308" s="8" t="s">
        <v>13</v>
      </c>
      <c r="D308" s="8" t="s">
        <v>17</v>
      </c>
      <c r="E308" s="18"/>
      <c r="F308" s="18"/>
      <c r="G308" s="106">
        <f t="shared" si="38"/>
        <v>1661</v>
      </c>
      <c r="H308" s="106">
        <f t="shared" si="38"/>
        <v>1583.2</v>
      </c>
    </row>
    <row r="309" spans="1:8" ht="75" x14ac:dyDescent="0.2">
      <c r="A309" s="107" t="s">
        <v>249</v>
      </c>
      <c r="B309" s="161"/>
      <c r="C309" s="15" t="s">
        <v>13</v>
      </c>
      <c r="D309" s="15" t="s">
        <v>17</v>
      </c>
      <c r="E309" s="15" t="s">
        <v>93</v>
      </c>
      <c r="F309" s="29"/>
      <c r="G309" s="106">
        <f t="shared" si="38"/>
        <v>1661</v>
      </c>
      <c r="H309" s="106">
        <f t="shared" si="38"/>
        <v>1583.2</v>
      </c>
    </row>
    <row r="310" spans="1:8" ht="30" x14ac:dyDescent="0.2">
      <c r="A310" s="107" t="s">
        <v>86</v>
      </c>
      <c r="B310" s="161"/>
      <c r="C310" s="15" t="s">
        <v>13</v>
      </c>
      <c r="D310" s="15" t="s">
        <v>17</v>
      </c>
      <c r="E310" s="15" t="s">
        <v>94</v>
      </c>
      <c r="F310" s="29"/>
      <c r="G310" s="106">
        <f t="shared" si="38"/>
        <v>1661</v>
      </c>
      <c r="H310" s="106">
        <f t="shared" si="38"/>
        <v>1583.2</v>
      </c>
    </row>
    <row r="311" spans="1:8" ht="30" x14ac:dyDescent="0.2">
      <c r="A311" s="107" t="s">
        <v>87</v>
      </c>
      <c r="B311" s="161"/>
      <c r="C311" s="15" t="s">
        <v>13</v>
      </c>
      <c r="D311" s="15" t="s">
        <v>17</v>
      </c>
      <c r="E311" s="15" t="s">
        <v>95</v>
      </c>
      <c r="F311" s="29"/>
      <c r="G311" s="106">
        <f t="shared" si="38"/>
        <v>1661</v>
      </c>
      <c r="H311" s="106">
        <f t="shared" si="38"/>
        <v>1583.2</v>
      </c>
    </row>
    <row r="312" spans="1:8" ht="15" x14ac:dyDescent="0.2">
      <c r="A312" s="107" t="s">
        <v>83</v>
      </c>
      <c r="B312" s="161"/>
      <c r="C312" s="15" t="s">
        <v>13</v>
      </c>
      <c r="D312" s="15" t="s">
        <v>17</v>
      </c>
      <c r="E312" s="15" t="s">
        <v>85</v>
      </c>
      <c r="F312" s="29"/>
      <c r="G312" s="106">
        <f>SUM(G313:G314)</f>
        <v>1661</v>
      </c>
      <c r="H312" s="106">
        <f>SUM(H313:H314)</f>
        <v>1583.2</v>
      </c>
    </row>
    <row r="313" spans="1:8" ht="60" x14ac:dyDescent="0.2">
      <c r="A313" s="94" t="s">
        <v>71</v>
      </c>
      <c r="B313" s="161"/>
      <c r="C313" s="24" t="s">
        <v>13</v>
      </c>
      <c r="D313" s="24" t="s">
        <v>17</v>
      </c>
      <c r="E313" s="13" t="s">
        <v>85</v>
      </c>
      <c r="F313" s="10" t="s">
        <v>73</v>
      </c>
      <c r="G313" s="97">
        <v>1650.3</v>
      </c>
      <c r="H313" s="97">
        <v>1583.2</v>
      </c>
    </row>
    <row r="314" spans="1:8" ht="30" x14ac:dyDescent="0.2">
      <c r="A314" s="94" t="s">
        <v>80</v>
      </c>
      <c r="B314" s="183"/>
      <c r="C314" s="24" t="s">
        <v>13</v>
      </c>
      <c r="D314" s="24" t="s">
        <v>17</v>
      </c>
      <c r="E314" s="13" t="s">
        <v>85</v>
      </c>
      <c r="F314" s="10" t="s">
        <v>74</v>
      </c>
      <c r="G314" s="122">
        <v>10.7</v>
      </c>
      <c r="H314" s="122">
        <v>0</v>
      </c>
    </row>
    <row r="315" spans="1:8" s="186" customFormat="1" ht="16.5" thickBot="1" x14ac:dyDescent="0.3">
      <c r="A315" s="187" t="s">
        <v>243</v>
      </c>
      <c r="B315" s="188"/>
      <c r="C315" s="189"/>
      <c r="D315" s="189"/>
      <c r="E315" s="188"/>
      <c r="F315" s="188"/>
      <c r="G315" s="190">
        <v>1883.4</v>
      </c>
      <c r="H315" s="190">
        <v>3694.4</v>
      </c>
    </row>
    <row r="316" spans="1:8" ht="18" thickTop="1" thickBot="1" x14ac:dyDescent="0.25">
      <c r="A316" s="139" t="s">
        <v>59</v>
      </c>
      <c r="B316" s="33"/>
      <c r="C316" s="33"/>
      <c r="D316" s="33"/>
      <c r="E316" s="33"/>
      <c r="F316" s="33"/>
      <c r="G316" s="140">
        <f>SUM(G14,G22,G163,G306,G155,G315)</f>
        <v>149164.29999999999</v>
      </c>
      <c r="H316" s="140">
        <f>SUM(H14,H22,H163,H306,H155,H315)</f>
        <v>147768.6</v>
      </c>
    </row>
    <row r="317" spans="1:8" ht="13.5" thickTop="1" x14ac:dyDescent="0.2"/>
  </sheetData>
  <autoFilter ref="F6:F317" xr:uid="{00000000-0009-0000-0000-000000000000}"/>
  <mergeCells count="13">
    <mergeCell ref="A1:H1"/>
    <mergeCell ref="A2:H2"/>
    <mergeCell ref="A3:H3"/>
    <mergeCell ref="A4:H4"/>
    <mergeCell ref="A5:H5"/>
    <mergeCell ref="A6:H6"/>
    <mergeCell ref="A7:H7"/>
    <mergeCell ref="A8:H8"/>
    <mergeCell ref="A12:A13"/>
    <mergeCell ref="B12:F12"/>
    <mergeCell ref="A10:H10"/>
    <mergeCell ref="G12:H12"/>
    <mergeCell ref="G11:H11"/>
  </mergeCells>
  <pageMargins left="0.59055118110236227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9"/>
  <sheetViews>
    <sheetView zoomScale="125" zoomScaleNormal="125" zoomScaleSheetLayoutView="100" workbookViewId="0">
      <selection activeCell="A3" sqref="A3:G3"/>
    </sheetView>
  </sheetViews>
  <sheetFormatPr defaultRowHeight="12.75" x14ac:dyDescent="0.2"/>
  <cols>
    <col min="1" max="1" width="59" style="49" customWidth="1"/>
    <col min="2" max="2" width="7.85546875" style="58" customWidth="1"/>
    <col min="3" max="3" width="6.28515625" customWidth="1"/>
    <col min="4" max="4" width="13.7109375" style="74" customWidth="1"/>
    <col min="5" max="5" width="6.5703125" customWidth="1"/>
    <col min="6" max="7" width="12.140625" customWidth="1"/>
  </cols>
  <sheetData>
    <row r="1" spans="1:10" ht="15.75" x14ac:dyDescent="0.25">
      <c r="A1" s="205" t="s">
        <v>333</v>
      </c>
      <c r="B1" s="205"/>
      <c r="C1" s="205"/>
      <c r="D1" s="205"/>
      <c r="E1" s="205"/>
      <c r="F1" s="205"/>
      <c r="G1" s="205"/>
    </row>
    <row r="2" spans="1:10" ht="15.75" x14ac:dyDescent="0.25">
      <c r="A2" s="205" t="s">
        <v>0</v>
      </c>
      <c r="B2" s="205"/>
      <c r="C2" s="205"/>
      <c r="D2" s="205"/>
      <c r="E2" s="205"/>
      <c r="F2" s="205"/>
      <c r="G2" s="205"/>
    </row>
    <row r="3" spans="1:10" ht="15.75" x14ac:dyDescent="0.25">
      <c r="A3" s="205" t="s">
        <v>340</v>
      </c>
      <c r="B3" s="205"/>
      <c r="C3" s="205"/>
      <c r="D3" s="205"/>
      <c r="E3" s="205"/>
      <c r="F3" s="205"/>
      <c r="G3" s="205"/>
    </row>
    <row r="4" spans="1:10" ht="15.75" x14ac:dyDescent="0.25">
      <c r="A4" s="205" t="s">
        <v>331</v>
      </c>
      <c r="B4" s="205"/>
      <c r="C4" s="205"/>
      <c r="D4" s="205"/>
      <c r="E4" s="205"/>
      <c r="F4" s="205"/>
      <c r="G4" s="205"/>
    </row>
    <row r="5" spans="1:10" ht="15.75" x14ac:dyDescent="0.25">
      <c r="A5" s="205" t="s">
        <v>332</v>
      </c>
      <c r="B5" s="205"/>
      <c r="C5" s="205"/>
      <c r="D5" s="205"/>
      <c r="E5" s="205"/>
      <c r="F5" s="205"/>
      <c r="G5" s="205"/>
    </row>
    <row r="6" spans="1:10" ht="15.75" x14ac:dyDescent="0.25">
      <c r="A6" s="205" t="s">
        <v>1</v>
      </c>
      <c r="B6" s="205"/>
      <c r="C6" s="205"/>
      <c r="D6" s="205"/>
      <c r="E6" s="205"/>
      <c r="F6" s="205"/>
      <c r="G6" s="205"/>
      <c r="H6" s="1"/>
    </row>
    <row r="7" spans="1:10" ht="15.75" x14ac:dyDescent="0.25">
      <c r="A7" s="205" t="s">
        <v>316</v>
      </c>
      <c r="B7" s="205"/>
      <c r="C7" s="205"/>
      <c r="D7" s="205"/>
      <c r="E7" s="205"/>
      <c r="F7" s="205"/>
      <c r="G7" s="205"/>
      <c r="H7" s="1"/>
    </row>
    <row r="8" spans="1:10" ht="15.75" x14ac:dyDescent="0.25">
      <c r="A8" s="205" t="s">
        <v>317</v>
      </c>
      <c r="B8" s="205"/>
      <c r="C8" s="205"/>
      <c r="D8" s="205"/>
      <c r="E8" s="205"/>
      <c r="F8" s="205"/>
      <c r="G8" s="205"/>
      <c r="H8" s="1"/>
    </row>
    <row r="9" spans="1:10" ht="15.75" x14ac:dyDescent="0.25">
      <c r="A9" s="160"/>
      <c r="B9" s="160"/>
      <c r="C9" s="160"/>
      <c r="D9" s="177"/>
      <c r="E9" s="160"/>
      <c r="F9" s="160"/>
      <c r="G9" s="162"/>
    </row>
    <row r="10" spans="1:10" ht="97.5" customHeight="1" x14ac:dyDescent="0.2">
      <c r="A10" s="216" t="s">
        <v>323</v>
      </c>
      <c r="B10" s="216"/>
      <c r="C10" s="216"/>
      <c r="D10" s="216"/>
      <c r="E10" s="216"/>
      <c r="F10" s="216"/>
      <c r="G10" s="216"/>
      <c r="H10" s="37"/>
      <c r="I10" s="37"/>
      <c r="J10" s="37"/>
    </row>
    <row r="11" spans="1:10" ht="13.5" thickBot="1" x14ac:dyDescent="0.25">
      <c r="A11" s="38"/>
      <c r="B11" s="39"/>
      <c r="C11" s="40"/>
      <c r="D11" s="178"/>
      <c r="E11" s="40"/>
      <c r="F11" s="41"/>
      <c r="G11" s="41" t="s">
        <v>60</v>
      </c>
    </row>
    <row r="12" spans="1:10" ht="14.25" customHeight="1" thickTop="1" thickBot="1" x14ac:dyDescent="0.25">
      <c r="A12" s="213" t="s">
        <v>61</v>
      </c>
      <c r="B12" s="215" t="s">
        <v>62</v>
      </c>
      <c r="C12" s="215"/>
      <c r="D12" s="215"/>
      <c r="E12" s="215"/>
      <c r="F12" s="210" t="s">
        <v>226</v>
      </c>
      <c r="G12" s="211"/>
    </row>
    <row r="13" spans="1:10" ht="88.5" thickBot="1" x14ac:dyDescent="0.25">
      <c r="A13" s="214"/>
      <c r="B13" s="42" t="s">
        <v>63</v>
      </c>
      <c r="C13" s="42" t="s">
        <v>64</v>
      </c>
      <c r="D13" s="42" t="s">
        <v>65</v>
      </c>
      <c r="E13" s="42" t="s">
        <v>66</v>
      </c>
      <c r="F13" s="159" t="s">
        <v>251</v>
      </c>
      <c r="G13" s="159" t="s">
        <v>319</v>
      </c>
    </row>
    <row r="14" spans="1:10" s="43" customFormat="1" ht="17.25" thickTop="1" thickBot="1" x14ac:dyDescent="0.25">
      <c r="A14" s="101" t="s">
        <v>12</v>
      </c>
      <c r="B14" s="6" t="s">
        <v>13</v>
      </c>
      <c r="C14" s="6"/>
      <c r="D14" s="6"/>
      <c r="E14" s="6"/>
      <c r="F14" s="102">
        <f>SUM(F15,F21,F27,F35,F41,F53,F58)</f>
        <v>23922.2</v>
      </c>
      <c r="G14" s="102">
        <f>SUM(G15,G21,G27,G35,G41,G53,G58)</f>
        <v>22513.600000000002</v>
      </c>
    </row>
    <row r="15" spans="1:10" ht="30.75" thickTop="1" x14ac:dyDescent="0.2">
      <c r="A15" s="141" t="s">
        <v>37</v>
      </c>
      <c r="B15" s="14" t="s">
        <v>13</v>
      </c>
      <c r="C15" s="14" t="s">
        <v>25</v>
      </c>
      <c r="D15" s="14"/>
      <c r="E15" s="14"/>
      <c r="F15" s="142">
        <f t="shared" ref="F15:G17" si="0">SUM(F16)</f>
        <v>1407</v>
      </c>
      <c r="G15" s="142">
        <f t="shared" si="0"/>
        <v>1407</v>
      </c>
    </row>
    <row r="16" spans="1:10" ht="15" x14ac:dyDescent="0.2">
      <c r="A16" s="100" t="s">
        <v>211</v>
      </c>
      <c r="B16" s="66" t="s">
        <v>13</v>
      </c>
      <c r="C16" s="66" t="s">
        <v>25</v>
      </c>
      <c r="D16" s="78" t="s">
        <v>210</v>
      </c>
      <c r="E16" s="14"/>
      <c r="F16" s="126">
        <f t="shared" si="0"/>
        <v>1407</v>
      </c>
      <c r="G16" s="126">
        <f t="shared" si="0"/>
        <v>1407</v>
      </c>
    </row>
    <row r="17" spans="1:7" ht="30" x14ac:dyDescent="0.2">
      <c r="A17" s="100" t="s">
        <v>325</v>
      </c>
      <c r="B17" s="66" t="s">
        <v>13</v>
      </c>
      <c r="C17" s="66" t="s">
        <v>25</v>
      </c>
      <c r="D17" s="78" t="s">
        <v>90</v>
      </c>
      <c r="E17" s="14"/>
      <c r="F17" s="126">
        <f t="shared" si="0"/>
        <v>1407</v>
      </c>
      <c r="G17" s="126">
        <f t="shared" si="0"/>
        <v>1407</v>
      </c>
    </row>
    <row r="18" spans="1:7" ht="15" x14ac:dyDescent="0.2">
      <c r="A18" s="107" t="s">
        <v>82</v>
      </c>
      <c r="B18" s="15" t="s">
        <v>13</v>
      </c>
      <c r="C18" s="15" t="s">
        <v>25</v>
      </c>
      <c r="D18" s="15" t="s">
        <v>203</v>
      </c>
      <c r="E18" s="15"/>
      <c r="F18" s="106">
        <f t="shared" ref="F18:G19" si="1">SUM(F19)</f>
        <v>1407</v>
      </c>
      <c r="G18" s="106">
        <f t="shared" si="1"/>
        <v>1407</v>
      </c>
    </row>
    <row r="19" spans="1:7" ht="30" x14ac:dyDescent="0.2">
      <c r="A19" s="107" t="s">
        <v>83</v>
      </c>
      <c r="B19" s="15" t="s">
        <v>13</v>
      </c>
      <c r="C19" s="15" t="s">
        <v>25</v>
      </c>
      <c r="D19" s="15" t="s">
        <v>204</v>
      </c>
      <c r="E19" s="15"/>
      <c r="F19" s="106">
        <f t="shared" si="1"/>
        <v>1407</v>
      </c>
      <c r="G19" s="106">
        <f t="shared" si="1"/>
        <v>1407</v>
      </c>
    </row>
    <row r="20" spans="1:7" ht="75" x14ac:dyDescent="0.2">
      <c r="A20" s="94" t="s">
        <v>71</v>
      </c>
      <c r="B20" s="10" t="s">
        <v>13</v>
      </c>
      <c r="C20" s="10" t="s">
        <v>25</v>
      </c>
      <c r="D20" s="13" t="s">
        <v>204</v>
      </c>
      <c r="E20" s="10" t="s">
        <v>73</v>
      </c>
      <c r="F20" s="97">
        <v>1407</v>
      </c>
      <c r="G20" s="97">
        <v>1407</v>
      </c>
    </row>
    <row r="21" spans="1:7" ht="45" x14ac:dyDescent="0.2">
      <c r="A21" s="105" t="s">
        <v>14</v>
      </c>
      <c r="B21" s="8" t="s">
        <v>13</v>
      </c>
      <c r="C21" s="8" t="s">
        <v>15</v>
      </c>
      <c r="D21" s="8"/>
      <c r="E21" s="8"/>
      <c r="F21" s="106">
        <f t="shared" ref="F21:G24" si="2">SUM(F22)</f>
        <v>474.7</v>
      </c>
      <c r="G21" s="106">
        <f t="shared" si="2"/>
        <v>449.6</v>
      </c>
    </row>
    <row r="22" spans="1:7" ht="15" x14ac:dyDescent="0.2">
      <c r="A22" s="100" t="s">
        <v>211</v>
      </c>
      <c r="B22" s="66" t="s">
        <v>13</v>
      </c>
      <c r="C22" s="66" t="s">
        <v>15</v>
      </c>
      <c r="D22" s="78" t="s">
        <v>210</v>
      </c>
      <c r="E22" s="14"/>
      <c r="F22" s="126">
        <f t="shared" si="2"/>
        <v>474.7</v>
      </c>
      <c r="G22" s="126">
        <f t="shared" si="2"/>
        <v>449.6</v>
      </c>
    </row>
    <row r="23" spans="1:7" ht="30" x14ac:dyDescent="0.2">
      <c r="A23" s="100" t="s">
        <v>325</v>
      </c>
      <c r="B23" s="66" t="s">
        <v>13</v>
      </c>
      <c r="C23" s="66" t="s">
        <v>15</v>
      </c>
      <c r="D23" s="78" t="s">
        <v>90</v>
      </c>
      <c r="E23" s="14"/>
      <c r="F23" s="126">
        <f t="shared" si="2"/>
        <v>474.7</v>
      </c>
      <c r="G23" s="126">
        <f t="shared" si="2"/>
        <v>449.6</v>
      </c>
    </row>
    <row r="24" spans="1:7" ht="15" x14ac:dyDescent="0.2">
      <c r="A24" s="107" t="s">
        <v>84</v>
      </c>
      <c r="B24" s="9" t="s">
        <v>13</v>
      </c>
      <c r="C24" s="9" t="s">
        <v>15</v>
      </c>
      <c r="D24" s="15" t="s">
        <v>205</v>
      </c>
      <c r="E24" s="9"/>
      <c r="F24" s="106">
        <f t="shared" si="2"/>
        <v>474.7</v>
      </c>
      <c r="G24" s="106">
        <f t="shared" si="2"/>
        <v>449.6</v>
      </c>
    </row>
    <row r="25" spans="1:7" ht="30" x14ac:dyDescent="0.2">
      <c r="A25" s="107" t="s">
        <v>83</v>
      </c>
      <c r="B25" s="10" t="s">
        <v>13</v>
      </c>
      <c r="C25" s="10" t="s">
        <v>15</v>
      </c>
      <c r="D25" s="15" t="s">
        <v>206</v>
      </c>
      <c r="E25" s="9"/>
      <c r="F25" s="106">
        <f>SUM(F26:F26)</f>
        <v>474.7</v>
      </c>
      <c r="G25" s="106">
        <f>SUM(G26:G26)</f>
        <v>449.6</v>
      </c>
    </row>
    <row r="26" spans="1:7" ht="75" x14ac:dyDescent="0.2">
      <c r="A26" s="94" t="s">
        <v>71</v>
      </c>
      <c r="B26" s="10" t="s">
        <v>13</v>
      </c>
      <c r="C26" s="10" t="s">
        <v>15</v>
      </c>
      <c r="D26" s="13" t="s">
        <v>206</v>
      </c>
      <c r="E26" s="10" t="s">
        <v>73</v>
      </c>
      <c r="F26" s="97">
        <v>474.7</v>
      </c>
      <c r="G26" s="97">
        <v>449.6</v>
      </c>
    </row>
    <row r="27" spans="1:7" ht="45" x14ac:dyDescent="0.2">
      <c r="A27" s="95" t="s">
        <v>38</v>
      </c>
      <c r="B27" s="18" t="s">
        <v>13</v>
      </c>
      <c r="C27" s="18" t="s">
        <v>19</v>
      </c>
      <c r="D27" s="18"/>
      <c r="E27" s="18"/>
      <c r="F27" s="106">
        <f t="shared" ref="F27:G30" si="3">SUM(F28)</f>
        <v>13497.800000000001</v>
      </c>
      <c r="G27" s="106">
        <f t="shared" si="3"/>
        <v>12909.5</v>
      </c>
    </row>
    <row r="28" spans="1:7" ht="75" x14ac:dyDescent="0.2">
      <c r="A28" s="107" t="s">
        <v>282</v>
      </c>
      <c r="B28" s="15" t="s">
        <v>13</v>
      </c>
      <c r="C28" s="15" t="s">
        <v>19</v>
      </c>
      <c r="D28" s="15" t="s">
        <v>93</v>
      </c>
      <c r="E28" s="15"/>
      <c r="F28" s="106">
        <f t="shared" si="3"/>
        <v>13497.800000000001</v>
      </c>
      <c r="G28" s="106">
        <f t="shared" si="3"/>
        <v>12909.5</v>
      </c>
    </row>
    <row r="29" spans="1:7" ht="45" x14ac:dyDescent="0.2">
      <c r="A29" s="107" t="s">
        <v>86</v>
      </c>
      <c r="B29" s="15" t="s">
        <v>13</v>
      </c>
      <c r="C29" s="15" t="s">
        <v>19</v>
      </c>
      <c r="D29" s="15" t="s">
        <v>94</v>
      </c>
      <c r="E29" s="15"/>
      <c r="F29" s="106">
        <f t="shared" si="3"/>
        <v>13497.800000000001</v>
      </c>
      <c r="G29" s="106">
        <f t="shared" si="3"/>
        <v>12909.5</v>
      </c>
    </row>
    <row r="30" spans="1:7" ht="30" x14ac:dyDescent="0.2">
      <c r="A30" s="107" t="s">
        <v>87</v>
      </c>
      <c r="B30" s="15" t="s">
        <v>13</v>
      </c>
      <c r="C30" s="15" t="s">
        <v>19</v>
      </c>
      <c r="D30" s="15" t="s">
        <v>95</v>
      </c>
      <c r="E30" s="15"/>
      <c r="F30" s="106">
        <f t="shared" si="3"/>
        <v>13497.800000000001</v>
      </c>
      <c r="G30" s="106">
        <f t="shared" si="3"/>
        <v>12909.5</v>
      </c>
    </row>
    <row r="31" spans="1:7" ht="30" x14ac:dyDescent="0.2">
      <c r="A31" s="107" t="s">
        <v>83</v>
      </c>
      <c r="B31" s="15" t="s">
        <v>13</v>
      </c>
      <c r="C31" s="15" t="s">
        <v>19</v>
      </c>
      <c r="D31" s="15" t="s">
        <v>85</v>
      </c>
      <c r="E31" s="15"/>
      <c r="F31" s="106">
        <f>SUM(F32:F34)</f>
        <v>13497.800000000001</v>
      </c>
      <c r="G31" s="106">
        <f>SUM(G32:G34)</f>
        <v>12909.5</v>
      </c>
    </row>
    <row r="32" spans="1:7" ht="75" x14ac:dyDescent="0.2">
      <c r="A32" s="94" t="s">
        <v>71</v>
      </c>
      <c r="B32" s="10" t="s">
        <v>13</v>
      </c>
      <c r="C32" s="10" t="s">
        <v>19</v>
      </c>
      <c r="D32" s="10" t="s">
        <v>85</v>
      </c>
      <c r="E32" s="10" t="s">
        <v>73</v>
      </c>
      <c r="F32" s="113">
        <v>11688.1</v>
      </c>
      <c r="G32" s="113">
        <v>11788.1</v>
      </c>
    </row>
    <row r="33" spans="1:7" ht="30" x14ac:dyDescent="0.2">
      <c r="A33" s="94" t="s">
        <v>111</v>
      </c>
      <c r="B33" s="10" t="s">
        <v>13</v>
      </c>
      <c r="C33" s="10" t="s">
        <v>19</v>
      </c>
      <c r="D33" s="10" t="s">
        <v>85</v>
      </c>
      <c r="E33" s="10" t="s">
        <v>74</v>
      </c>
      <c r="F33" s="113">
        <v>1740.7</v>
      </c>
      <c r="G33" s="113">
        <v>1052.4000000000001</v>
      </c>
    </row>
    <row r="34" spans="1:7" ht="30" x14ac:dyDescent="0.2">
      <c r="A34" s="94" t="s">
        <v>72</v>
      </c>
      <c r="B34" s="10" t="s">
        <v>13</v>
      </c>
      <c r="C34" s="10" t="s">
        <v>19</v>
      </c>
      <c r="D34" s="10" t="s">
        <v>85</v>
      </c>
      <c r="E34" s="10" t="s">
        <v>75</v>
      </c>
      <c r="F34" s="113">
        <v>69</v>
      </c>
      <c r="G34" s="113">
        <v>69</v>
      </c>
    </row>
    <row r="35" spans="1:7" ht="15" x14ac:dyDescent="0.2">
      <c r="A35" s="115" t="s">
        <v>230</v>
      </c>
      <c r="B35" s="167" t="s">
        <v>13</v>
      </c>
      <c r="C35" s="167" t="s">
        <v>41</v>
      </c>
      <c r="D35" s="10"/>
      <c r="E35" s="10"/>
      <c r="F35" s="114">
        <f t="shared" ref="F35:G39" si="4">SUM(F36)</f>
        <v>32.5</v>
      </c>
      <c r="G35" s="114">
        <f t="shared" si="4"/>
        <v>1.8</v>
      </c>
    </row>
    <row r="36" spans="1:7" ht="75" x14ac:dyDescent="0.2">
      <c r="A36" s="107" t="s">
        <v>282</v>
      </c>
      <c r="B36" s="29" t="s">
        <v>13</v>
      </c>
      <c r="C36" s="29" t="s">
        <v>41</v>
      </c>
      <c r="D36" s="9" t="s">
        <v>93</v>
      </c>
      <c r="E36" s="10"/>
      <c r="F36" s="114">
        <f t="shared" si="4"/>
        <v>32.5</v>
      </c>
      <c r="G36" s="114">
        <f t="shared" si="4"/>
        <v>1.8</v>
      </c>
    </row>
    <row r="37" spans="1:7" ht="45" x14ac:dyDescent="0.2">
      <c r="A37" s="107" t="s">
        <v>86</v>
      </c>
      <c r="B37" s="29" t="s">
        <v>13</v>
      </c>
      <c r="C37" s="29" t="s">
        <v>41</v>
      </c>
      <c r="D37" s="9" t="s">
        <v>94</v>
      </c>
      <c r="E37" s="10"/>
      <c r="F37" s="114">
        <f t="shared" si="4"/>
        <v>32.5</v>
      </c>
      <c r="G37" s="114">
        <f t="shared" si="4"/>
        <v>1.8</v>
      </c>
    </row>
    <row r="38" spans="1:7" ht="30" x14ac:dyDescent="0.2">
      <c r="A38" s="100" t="s">
        <v>88</v>
      </c>
      <c r="B38" s="29" t="s">
        <v>13</v>
      </c>
      <c r="C38" s="29" t="s">
        <v>41</v>
      </c>
      <c r="D38" s="9" t="s">
        <v>96</v>
      </c>
      <c r="E38" s="10"/>
      <c r="F38" s="114">
        <f t="shared" si="4"/>
        <v>32.5</v>
      </c>
      <c r="G38" s="114">
        <f t="shared" si="4"/>
        <v>1.8</v>
      </c>
    </row>
    <row r="39" spans="1:7" ht="45" x14ac:dyDescent="0.25">
      <c r="A39" s="166" t="s">
        <v>229</v>
      </c>
      <c r="B39" s="29" t="s">
        <v>13</v>
      </c>
      <c r="C39" s="29" t="s">
        <v>41</v>
      </c>
      <c r="D39" s="9" t="s">
        <v>228</v>
      </c>
      <c r="E39" s="10"/>
      <c r="F39" s="114">
        <f t="shared" si="4"/>
        <v>32.5</v>
      </c>
      <c r="G39" s="114">
        <f t="shared" si="4"/>
        <v>1.8</v>
      </c>
    </row>
    <row r="40" spans="1:7" ht="30" x14ac:dyDescent="0.2">
      <c r="A40" s="94" t="s">
        <v>80</v>
      </c>
      <c r="B40" s="24" t="s">
        <v>13</v>
      </c>
      <c r="C40" s="24" t="s">
        <v>41</v>
      </c>
      <c r="D40" s="10" t="s">
        <v>228</v>
      </c>
      <c r="E40" s="10" t="s">
        <v>74</v>
      </c>
      <c r="F40" s="113">
        <v>32.5</v>
      </c>
      <c r="G40" s="113">
        <v>1.8</v>
      </c>
    </row>
    <row r="41" spans="1:7" ht="45" x14ac:dyDescent="0.2">
      <c r="A41" s="105" t="s">
        <v>51</v>
      </c>
      <c r="B41" s="8" t="s">
        <v>13</v>
      </c>
      <c r="C41" s="8" t="s">
        <v>44</v>
      </c>
      <c r="D41" s="28"/>
      <c r="E41" s="28"/>
      <c r="F41" s="106">
        <f>SUM(F42,F48)</f>
        <v>5543.2</v>
      </c>
      <c r="G41" s="106">
        <f>SUM(G42,G48)</f>
        <v>5054.5</v>
      </c>
    </row>
    <row r="42" spans="1:7" ht="75" x14ac:dyDescent="0.2">
      <c r="A42" s="107" t="s">
        <v>282</v>
      </c>
      <c r="B42" s="15" t="s">
        <v>13</v>
      </c>
      <c r="C42" s="15" t="s">
        <v>44</v>
      </c>
      <c r="D42" s="15" t="s">
        <v>93</v>
      </c>
      <c r="E42" s="29"/>
      <c r="F42" s="106">
        <f t="shared" ref="F42:G44" si="5">SUM(F43)</f>
        <v>4897.8999999999996</v>
      </c>
      <c r="G42" s="106">
        <f t="shared" si="5"/>
        <v>4439.8</v>
      </c>
    </row>
    <row r="43" spans="1:7" ht="45" x14ac:dyDescent="0.2">
      <c r="A43" s="107" t="s">
        <v>86</v>
      </c>
      <c r="B43" s="15" t="s">
        <v>13</v>
      </c>
      <c r="C43" s="15" t="s">
        <v>44</v>
      </c>
      <c r="D43" s="15" t="s">
        <v>94</v>
      </c>
      <c r="E43" s="29"/>
      <c r="F43" s="106">
        <f t="shared" si="5"/>
        <v>4897.8999999999996</v>
      </c>
      <c r="G43" s="106">
        <f t="shared" si="5"/>
        <v>4439.8</v>
      </c>
    </row>
    <row r="44" spans="1:7" ht="30" x14ac:dyDescent="0.2">
      <c r="A44" s="107" t="s">
        <v>87</v>
      </c>
      <c r="B44" s="15" t="s">
        <v>13</v>
      </c>
      <c r="C44" s="15" t="s">
        <v>44</v>
      </c>
      <c r="D44" s="15" t="s">
        <v>95</v>
      </c>
      <c r="E44" s="29"/>
      <c r="F44" s="106">
        <f t="shared" si="5"/>
        <v>4897.8999999999996</v>
      </c>
      <c r="G44" s="106">
        <f t="shared" si="5"/>
        <v>4439.8</v>
      </c>
    </row>
    <row r="45" spans="1:7" ht="30" x14ac:dyDescent="0.2">
      <c r="A45" s="107" t="s">
        <v>83</v>
      </c>
      <c r="B45" s="15" t="s">
        <v>13</v>
      </c>
      <c r="C45" s="15" t="s">
        <v>44</v>
      </c>
      <c r="D45" s="15" t="s">
        <v>85</v>
      </c>
      <c r="E45" s="29"/>
      <c r="F45" s="106">
        <f>SUM(F46:F47)</f>
        <v>4897.8999999999996</v>
      </c>
      <c r="G45" s="106">
        <f>SUM(G46:G47)</f>
        <v>4439.8</v>
      </c>
    </row>
    <row r="46" spans="1:7" ht="75" x14ac:dyDescent="0.2">
      <c r="A46" s="94" t="s">
        <v>71</v>
      </c>
      <c r="B46" s="24" t="s">
        <v>13</v>
      </c>
      <c r="C46" s="24" t="s">
        <v>44</v>
      </c>
      <c r="D46" s="13" t="s">
        <v>85</v>
      </c>
      <c r="E46" s="10" t="s">
        <v>73</v>
      </c>
      <c r="F46" s="97">
        <v>4482.5</v>
      </c>
      <c r="G46" s="97">
        <v>4439.8</v>
      </c>
    </row>
    <row r="47" spans="1:7" ht="30" x14ac:dyDescent="0.2">
      <c r="A47" s="94" t="s">
        <v>111</v>
      </c>
      <c r="B47" s="24" t="s">
        <v>13</v>
      </c>
      <c r="C47" s="24" t="s">
        <v>44</v>
      </c>
      <c r="D47" s="13" t="s">
        <v>85</v>
      </c>
      <c r="E47" s="10" t="s">
        <v>74</v>
      </c>
      <c r="F47" s="97">
        <v>415.4</v>
      </c>
      <c r="G47" s="97">
        <v>0</v>
      </c>
    </row>
    <row r="48" spans="1:7" ht="15" x14ac:dyDescent="0.2">
      <c r="A48" s="100" t="s">
        <v>211</v>
      </c>
      <c r="B48" s="66" t="s">
        <v>13</v>
      </c>
      <c r="C48" s="66" t="s">
        <v>44</v>
      </c>
      <c r="D48" s="78" t="s">
        <v>210</v>
      </c>
      <c r="E48" s="14"/>
      <c r="F48" s="126">
        <f t="shared" ref="F48:G50" si="6">SUM(F49)</f>
        <v>645.29999999999995</v>
      </c>
      <c r="G48" s="126">
        <f t="shared" si="6"/>
        <v>614.70000000000005</v>
      </c>
    </row>
    <row r="49" spans="1:7" ht="30" x14ac:dyDescent="0.2">
      <c r="A49" s="100" t="s">
        <v>325</v>
      </c>
      <c r="B49" s="66" t="s">
        <v>13</v>
      </c>
      <c r="C49" s="66" t="s">
        <v>44</v>
      </c>
      <c r="D49" s="78" t="s">
        <v>90</v>
      </c>
      <c r="E49" s="14"/>
      <c r="F49" s="126">
        <f t="shared" si="6"/>
        <v>645.29999999999995</v>
      </c>
      <c r="G49" s="126">
        <f t="shared" si="6"/>
        <v>614.70000000000005</v>
      </c>
    </row>
    <row r="50" spans="1:7" ht="15" x14ac:dyDescent="0.2">
      <c r="A50" s="107" t="s">
        <v>218</v>
      </c>
      <c r="B50" s="9" t="s">
        <v>13</v>
      </c>
      <c r="C50" s="9" t="s">
        <v>44</v>
      </c>
      <c r="D50" s="15" t="s">
        <v>216</v>
      </c>
      <c r="E50" s="9"/>
      <c r="F50" s="106">
        <f t="shared" si="6"/>
        <v>645.29999999999995</v>
      </c>
      <c r="G50" s="106">
        <f t="shared" si="6"/>
        <v>614.70000000000005</v>
      </c>
    </row>
    <row r="51" spans="1:7" ht="30" x14ac:dyDescent="0.2">
      <c r="A51" s="107" t="s">
        <v>83</v>
      </c>
      <c r="B51" s="10" t="s">
        <v>13</v>
      </c>
      <c r="C51" s="10" t="s">
        <v>44</v>
      </c>
      <c r="D51" s="15" t="s">
        <v>217</v>
      </c>
      <c r="E51" s="9"/>
      <c r="F51" s="106">
        <f>SUM(F52:F52)</f>
        <v>645.29999999999995</v>
      </c>
      <c r="G51" s="106">
        <f>SUM(G52:G52)</f>
        <v>614.70000000000005</v>
      </c>
    </row>
    <row r="52" spans="1:7" ht="75" x14ac:dyDescent="0.2">
      <c r="A52" s="94" t="s">
        <v>71</v>
      </c>
      <c r="B52" s="10" t="s">
        <v>13</v>
      </c>
      <c r="C52" s="10" t="s">
        <v>44</v>
      </c>
      <c r="D52" s="13" t="s">
        <v>217</v>
      </c>
      <c r="E52" s="10" t="s">
        <v>73</v>
      </c>
      <c r="F52" s="97">
        <v>645.29999999999995</v>
      </c>
      <c r="G52" s="97">
        <v>614.70000000000005</v>
      </c>
    </row>
    <row r="53" spans="1:7" ht="15" x14ac:dyDescent="0.2">
      <c r="A53" s="125" t="s">
        <v>52</v>
      </c>
      <c r="B53" s="17" t="s">
        <v>13</v>
      </c>
      <c r="C53" s="17" t="s">
        <v>33</v>
      </c>
      <c r="D53" s="17"/>
      <c r="E53" s="17"/>
      <c r="F53" s="106">
        <f t="shared" ref="F53:G56" si="7">SUM(F54)</f>
        <v>224</v>
      </c>
      <c r="G53" s="106">
        <f t="shared" si="7"/>
        <v>224</v>
      </c>
    </row>
    <row r="54" spans="1:7" ht="15" x14ac:dyDescent="0.2">
      <c r="A54" s="100" t="s">
        <v>211</v>
      </c>
      <c r="B54" s="19" t="s">
        <v>13</v>
      </c>
      <c r="C54" s="19" t="s">
        <v>33</v>
      </c>
      <c r="D54" s="19" t="s">
        <v>210</v>
      </c>
      <c r="E54" s="19"/>
      <c r="F54" s="106">
        <f t="shared" si="7"/>
        <v>224</v>
      </c>
      <c r="G54" s="106">
        <f t="shared" si="7"/>
        <v>224</v>
      </c>
    </row>
    <row r="55" spans="1:7" ht="30" x14ac:dyDescent="0.2">
      <c r="A55" s="100" t="s">
        <v>325</v>
      </c>
      <c r="B55" s="19" t="s">
        <v>13</v>
      </c>
      <c r="C55" s="19" t="s">
        <v>33</v>
      </c>
      <c r="D55" s="19" t="s">
        <v>90</v>
      </c>
      <c r="E55" s="19"/>
      <c r="F55" s="106">
        <f t="shared" si="7"/>
        <v>224</v>
      </c>
      <c r="G55" s="106">
        <f t="shared" si="7"/>
        <v>224</v>
      </c>
    </row>
    <row r="56" spans="1:7" ht="45" x14ac:dyDescent="0.2">
      <c r="A56" s="124" t="s">
        <v>91</v>
      </c>
      <c r="B56" s="9" t="s">
        <v>13</v>
      </c>
      <c r="C56" s="9" t="s">
        <v>33</v>
      </c>
      <c r="D56" s="19" t="s">
        <v>92</v>
      </c>
      <c r="E56" s="28"/>
      <c r="F56" s="106">
        <f t="shared" si="7"/>
        <v>224</v>
      </c>
      <c r="G56" s="106">
        <f t="shared" si="7"/>
        <v>224</v>
      </c>
    </row>
    <row r="57" spans="1:7" ht="15" x14ac:dyDescent="0.2">
      <c r="A57" s="94" t="s">
        <v>72</v>
      </c>
      <c r="B57" s="10" t="s">
        <v>13</v>
      </c>
      <c r="C57" s="10" t="s">
        <v>33</v>
      </c>
      <c r="D57" s="20" t="s">
        <v>92</v>
      </c>
      <c r="E57" s="10" t="s">
        <v>75</v>
      </c>
      <c r="F57" s="97">
        <v>224</v>
      </c>
      <c r="G57" s="97">
        <v>224</v>
      </c>
    </row>
    <row r="58" spans="1:7" ht="15" x14ac:dyDescent="0.2">
      <c r="A58" s="95" t="s">
        <v>16</v>
      </c>
      <c r="B58" s="18" t="s">
        <v>13</v>
      </c>
      <c r="C58" s="18" t="s">
        <v>17</v>
      </c>
      <c r="D58" s="18"/>
      <c r="E58" s="18"/>
      <c r="F58" s="106">
        <f>SUM(F59,F71,F66)</f>
        <v>2743</v>
      </c>
      <c r="G58" s="106">
        <f>SUM(G59,G71,G66)</f>
        <v>2467.1999999999998</v>
      </c>
    </row>
    <row r="59" spans="1:7" ht="60" x14ac:dyDescent="0.2">
      <c r="A59" s="100" t="s">
        <v>292</v>
      </c>
      <c r="B59" s="61" t="s">
        <v>13</v>
      </c>
      <c r="C59" s="201" t="s">
        <v>17</v>
      </c>
      <c r="D59" s="202" t="s">
        <v>252</v>
      </c>
      <c r="E59" s="11"/>
      <c r="F59" s="112">
        <f t="shared" ref="F59:G62" si="8">SUM(F60)</f>
        <v>600</v>
      </c>
      <c r="G59" s="112">
        <f t="shared" si="8"/>
        <v>400</v>
      </c>
    </row>
    <row r="60" spans="1:7" ht="30" x14ac:dyDescent="0.2">
      <c r="A60" s="100" t="s">
        <v>253</v>
      </c>
      <c r="B60" s="61" t="s">
        <v>13</v>
      </c>
      <c r="C60" s="61" t="s">
        <v>17</v>
      </c>
      <c r="D60" s="61" t="s">
        <v>254</v>
      </c>
      <c r="E60" s="10"/>
      <c r="F60" s="106">
        <f t="shared" si="8"/>
        <v>600</v>
      </c>
      <c r="G60" s="106">
        <f t="shared" si="8"/>
        <v>400</v>
      </c>
    </row>
    <row r="61" spans="1:7" ht="30" x14ac:dyDescent="0.2">
      <c r="A61" s="100" t="s">
        <v>255</v>
      </c>
      <c r="B61" s="61" t="s">
        <v>13</v>
      </c>
      <c r="C61" s="61" t="s">
        <v>17</v>
      </c>
      <c r="D61" s="61" t="s">
        <v>256</v>
      </c>
      <c r="E61" s="10"/>
      <c r="F61" s="106">
        <f>SUM(F62,F64)</f>
        <v>600</v>
      </c>
      <c r="G61" s="106">
        <f>SUM(G62,G64)</f>
        <v>400</v>
      </c>
    </row>
    <row r="62" spans="1:7" ht="45" x14ac:dyDescent="0.2">
      <c r="A62" s="121" t="s">
        <v>335</v>
      </c>
      <c r="B62" s="61" t="s">
        <v>13</v>
      </c>
      <c r="C62" s="61" t="s">
        <v>17</v>
      </c>
      <c r="D62" s="61" t="s">
        <v>336</v>
      </c>
      <c r="E62" s="10"/>
      <c r="F62" s="106">
        <f t="shared" si="8"/>
        <v>300</v>
      </c>
      <c r="G62" s="106">
        <f t="shared" si="8"/>
        <v>200</v>
      </c>
    </row>
    <row r="63" spans="1:7" ht="30" x14ac:dyDescent="0.2">
      <c r="A63" s="94" t="s">
        <v>111</v>
      </c>
      <c r="B63" s="16" t="s">
        <v>13</v>
      </c>
      <c r="C63" s="203" t="s">
        <v>17</v>
      </c>
      <c r="D63" s="204" t="s">
        <v>336</v>
      </c>
      <c r="E63" s="11" t="s">
        <v>74</v>
      </c>
      <c r="F63" s="122">
        <v>300</v>
      </c>
      <c r="G63" s="97">
        <v>200</v>
      </c>
    </row>
    <row r="64" spans="1:7" ht="60" x14ac:dyDescent="0.2">
      <c r="A64" s="121" t="s">
        <v>338</v>
      </c>
      <c r="B64" s="61" t="s">
        <v>13</v>
      </c>
      <c r="C64" s="61" t="s">
        <v>17</v>
      </c>
      <c r="D64" s="61" t="s">
        <v>339</v>
      </c>
      <c r="E64" s="10"/>
      <c r="F64" s="106">
        <f>SUM(F65)</f>
        <v>300</v>
      </c>
      <c r="G64" s="106">
        <f>SUM(G65)</f>
        <v>200</v>
      </c>
    </row>
    <row r="65" spans="1:7" ht="30" x14ac:dyDescent="0.2">
      <c r="A65" s="94" t="s">
        <v>111</v>
      </c>
      <c r="B65" s="16" t="s">
        <v>13</v>
      </c>
      <c r="C65" s="203" t="s">
        <v>17</v>
      </c>
      <c r="D65" s="204" t="s">
        <v>339</v>
      </c>
      <c r="E65" s="11" t="s">
        <v>74</v>
      </c>
      <c r="F65" s="122">
        <v>300</v>
      </c>
      <c r="G65" s="97">
        <v>200</v>
      </c>
    </row>
    <row r="66" spans="1:7" ht="45" x14ac:dyDescent="0.2">
      <c r="A66" s="96" t="s">
        <v>284</v>
      </c>
      <c r="B66" s="9" t="s">
        <v>13</v>
      </c>
      <c r="C66" s="9" t="s">
        <v>17</v>
      </c>
      <c r="D66" s="15" t="s">
        <v>234</v>
      </c>
      <c r="E66" s="18"/>
      <c r="F66" s="106">
        <f t="shared" ref="F66:G69" si="9">SUM(F67)</f>
        <v>4</v>
      </c>
      <c r="G66" s="106">
        <f t="shared" si="9"/>
        <v>3</v>
      </c>
    </row>
    <row r="67" spans="1:7" ht="30" x14ac:dyDescent="0.2">
      <c r="A67" s="96" t="s">
        <v>257</v>
      </c>
      <c r="B67" s="9" t="s">
        <v>13</v>
      </c>
      <c r="C67" s="9" t="s">
        <v>17</v>
      </c>
      <c r="D67" s="15" t="s">
        <v>258</v>
      </c>
      <c r="E67" s="18"/>
      <c r="F67" s="106">
        <f t="shared" si="9"/>
        <v>4</v>
      </c>
      <c r="G67" s="106">
        <f t="shared" si="9"/>
        <v>3</v>
      </c>
    </row>
    <row r="68" spans="1:7" ht="30" x14ac:dyDescent="0.2">
      <c r="A68" s="96" t="s">
        <v>259</v>
      </c>
      <c r="B68" s="9" t="s">
        <v>13</v>
      </c>
      <c r="C68" s="9" t="s">
        <v>17</v>
      </c>
      <c r="D68" s="15" t="s">
        <v>260</v>
      </c>
      <c r="E68" s="18"/>
      <c r="F68" s="106">
        <f t="shared" si="9"/>
        <v>4</v>
      </c>
      <c r="G68" s="106">
        <f t="shared" si="9"/>
        <v>3</v>
      </c>
    </row>
    <row r="69" spans="1:7" ht="30" x14ac:dyDescent="0.2">
      <c r="A69" s="100" t="s">
        <v>261</v>
      </c>
      <c r="B69" s="9" t="s">
        <v>13</v>
      </c>
      <c r="C69" s="9" t="s">
        <v>17</v>
      </c>
      <c r="D69" s="15" t="s">
        <v>262</v>
      </c>
      <c r="E69" s="18"/>
      <c r="F69" s="106">
        <f t="shared" si="9"/>
        <v>4</v>
      </c>
      <c r="G69" s="106">
        <f t="shared" si="9"/>
        <v>3</v>
      </c>
    </row>
    <row r="70" spans="1:7" ht="30" x14ac:dyDescent="0.2">
      <c r="A70" s="94" t="s">
        <v>111</v>
      </c>
      <c r="B70" s="10" t="s">
        <v>13</v>
      </c>
      <c r="C70" s="10" t="s">
        <v>17</v>
      </c>
      <c r="D70" s="13" t="s">
        <v>262</v>
      </c>
      <c r="E70" s="13" t="s">
        <v>74</v>
      </c>
      <c r="F70" s="97">
        <v>4</v>
      </c>
      <c r="G70" s="97">
        <v>3</v>
      </c>
    </row>
    <row r="71" spans="1:7" ht="75" x14ac:dyDescent="0.2">
      <c r="A71" s="107" t="s">
        <v>282</v>
      </c>
      <c r="B71" s="15" t="s">
        <v>13</v>
      </c>
      <c r="C71" s="15" t="s">
        <v>17</v>
      </c>
      <c r="D71" s="15" t="s">
        <v>93</v>
      </c>
      <c r="E71" s="29"/>
      <c r="F71" s="106">
        <f>SUM(F72)</f>
        <v>2139</v>
      </c>
      <c r="G71" s="106">
        <f>SUM(G72)</f>
        <v>2064.1999999999998</v>
      </c>
    </row>
    <row r="72" spans="1:7" ht="45" x14ac:dyDescent="0.2">
      <c r="A72" s="107" t="s">
        <v>86</v>
      </c>
      <c r="B72" s="15" t="s">
        <v>13</v>
      </c>
      <c r="C72" s="15" t="s">
        <v>17</v>
      </c>
      <c r="D72" s="15" t="s">
        <v>94</v>
      </c>
      <c r="E72" s="29"/>
      <c r="F72" s="106">
        <f>SUM(F73,F77)</f>
        <v>2139</v>
      </c>
      <c r="G72" s="106">
        <f>SUM(G73,G77)</f>
        <v>2064.1999999999998</v>
      </c>
    </row>
    <row r="73" spans="1:7" ht="30" x14ac:dyDescent="0.2">
      <c r="A73" s="107" t="s">
        <v>87</v>
      </c>
      <c r="B73" s="15" t="s">
        <v>13</v>
      </c>
      <c r="C73" s="15" t="s">
        <v>17</v>
      </c>
      <c r="D73" s="15" t="s">
        <v>95</v>
      </c>
      <c r="E73" s="29"/>
      <c r="F73" s="106">
        <f>SUM(F74)</f>
        <v>1661</v>
      </c>
      <c r="G73" s="106">
        <f>SUM(G74)</f>
        <v>1583.2</v>
      </c>
    </row>
    <row r="74" spans="1:7" ht="30" x14ac:dyDescent="0.2">
      <c r="A74" s="107" t="s">
        <v>83</v>
      </c>
      <c r="B74" s="15" t="s">
        <v>13</v>
      </c>
      <c r="C74" s="15" t="s">
        <v>17</v>
      </c>
      <c r="D74" s="15" t="s">
        <v>85</v>
      </c>
      <c r="E74" s="29"/>
      <c r="F74" s="106">
        <f>SUM(F75:F76)</f>
        <v>1661</v>
      </c>
      <c r="G74" s="106">
        <f>SUM(G75:G76)</f>
        <v>1583.2</v>
      </c>
    </row>
    <row r="75" spans="1:7" ht="75" x14ac:dyDescent="0.2">
      <c r="A75" s="94" t="s">
        <v>71</v>
      </c>
      <c r="B75" s="24" t="s">
        <v>13</v>
      </c>
      <c r="C75" s="24" t="s">
        <v>17</v>
      </c>
      <c r="D75" s="13" t="s">
        <v>85</v>
      </c>
      <c r="E75" s="10" t="s">
        <v>73</v>
      </c>
      <c r="F75" s="97">
        <v>1650.3</v>
      </c>
      <c r="G75" s="97">
        <v>1583.2</v>
      </c>
    </row>
    <row r="76" spans="1:7" ht="30" x14ac:dyDescent="0.2">
      <c r="A76" s="94" t="s">
        <v>111</v>
      </c>
      <c r="B76" s="10" t="s">
        <v>13</v>
      </c>
      <c r="C76" s="10" t="s">
        <v>17</v>
      </c>
      <c r="D76" s="13" t="s">
        <v>85</v>
      </c>
      <c r="E76" s="10" t="s">
        <v>74</v>
      </c>
      <c r="F76" s="113">
        <v>10.7</v>
      </c>
      <c r="G76" s="113">
        <v>0</v>
      </c>
    </row>
    <row r="77" spans="1:7" ht="30" x14ac:dyDescent="0.2">
      <c r="A77" s="116" t="s">
        <v>88</v>
      </c>
      <c r="B77" s="9" t="s">
        <v>13</v>
      </c>
      <c r="C77" s="9" t="s">
        <v>17</v>
      </c>
      <c r="D77" s="15" t="s">
        <v>96</v>
      </c>
      <c r="E77" s="15"/>
      <c r="F77" s="114">
        <f>SUM(F78,F80,F83,F86)</f>
        <v>478</v>
      </c>
      <c r="G77" s="114">
        <f>SUM(G78,G80,G83,G86)</f>
        <v>481</v>
      </c>
    </row>
    <row r="78" spans="1:7" ht="45" x14ac:dyDescent="0.2">
      <c r="A78" s="117" t="s">
        <v>99</v>
      </c>
      <c r="B78" s="9" t="s">
        <v>13</v>
      </c>
      <c r="C78" s="9" t="s">
        <v>17</v>
      </c>
      <c r="D78" s="82" t="s">
        <v>100</v>
      </c>
      <c r="E78" s="15"/>
      <c r="F78" s="114">
        <f>SUM(F79)</f>
        <v>1</v>
      </c>
      <c r="G78" s="114">
        <f>SUM(G79)</f>
        <v>1</v>
      </c>
    </row>
    <row r="79" spans="1:7" ht="75" x14ac:dyDescent="0.2">
      <c r="A79" s="94" t="s">
        <v>71</v>
      </c>
      <c r="B79" s="10" t="s">
        <v>13</v>
      </c>
      <c r="C79" s="10" t="s">
        <v>17</v>
      </c>
      <c r="D79" s="83" t="s">
        <v>100</v>
      </c>
      <c r="E79" s="10" t="s">
        <v>73</v>
      </c>
      <c r="F79" s="113">
        <v>1</v>
      </c>
      <c r="G79" s="113">
        <v>1</v>
      </c>
    </row>
    <row r="80" spans="1:7" ht="45" x14ac:dyDescent="0.2">
      <c r="A80" s="118" t="s">
        <v>101</v>
      </c>
      <c r="B80" s="9" t="s">
        <v>13</v>
      </c>
      <c r="C80" s="9" t="s">
        <v>17</v>
      </c>
      <c r="D80" s="82" t="s">
        <v>102</v>
      </c>
      <c r="E80" s="9"/>
      <c r="F80" s="106">
        <f>SUM(F81:F82)</f>
        <v>418</v>
      </c>
      <c r="G80" s="106">
        <f>SUM(G81:G82)</f>
        <v>421</v>
      </c>
    </row>
    <row r="81" spans="1:7" ht="75" x14ac:dyDescent="0.2">
      <c r="A81" s="94" t="s">
        <v>71</v>
      </c>
      <c r="B81" s="10" t="s">
        <v>13</v>
      </c>
      <c r="C81" s="10" t="s">
        <v>17</v>
      </c>
      <c r="D81" s="83" t="s">
        <v>102</v>
      </c>
      <c r="E81" s="10" t="s">
        <v>73</v>
      </c>
      <c r="F81" s="97">
        <v>374</v>
      </c>
      <c r="G81" s="97">
        <v>374</v>
      </c>
    </row>
    <row r="82" spans="1:7" ht="30" x14ac:dyDescent="0.2">
      <c r="A82" s="94" t="s">
        <v>111</v>
      </c>
      <c r="B82" s="10" t="s">
        <v>13</v>
      </c>
      <c r="C82" s="10" t="s">
        <v>17</v>
      </c>
      <c r="D82" s="83" t="s">
        <v>102</v>
      </c>
      <c r="E82" s="10" t="s">
        <v>74</v>
      </c>
      <c r="F82" s="113">
        <v>44</v>
      </c>
      <c r="G82" s="113">
        <v>47</v>
      </c>
    </row>
    <row r="83" spans="1:7" ht="60" x14ac:dyDescent="0.2">
      <c r="A83" s="100" t="s">
        <v>103</v>
      </c>
      <c r="B83" s="9" t="s">
        <v>13</v>
      </c>
      <c r="C83" s="9" t="s">
        <v>17</v>
      </c>
      <c r="D83" s="82" t="s">
        <v>104</v>
      </c>
      <c r="E83" s="13"/>
      <c r="F83" s="114">
        <f>SUM(F84:F85)</f>
        <v>58</v>
      </c>
      <c r="G83" s="114">
        <f>SUM(G84:G85)</f>
        <v>58</v>
      </c>
    </row>
    <row r="84" spans="1:7" ht="75" x14ac:dyDescent="0.2">
      <c r="A84" s="94" t="s">
        <v>71</v>
      </c>
      <c r="B84" s="10" t="s">
        <v>13</v>
      </c>
      <c r="C84" s="10" t="s">
        <v>17</v>
      </c>
      <c r="D84" s="83" t="s">
        <v>104</v>
      </c>
      <c r="E84" s="13" t="s">
        <v>73</v>
      </c>
      <c r="F84" s="97">
        <v>31.1</v>
      </c>
      <c r="G84" s="97">
        <v>31.1</v>
      </c>
    </row>
    <row r="85" spans="1:7" ht="30" x14ac:dyDescent="0.2">
      <c r="A85" s="94" t="s">
        <v>111</v>
      </c>
      <c r="B85" s="10" t="s">
        <v>13</v>
      </c>
      <c r="C85" s="10" t="s">
        <v>17</v>
      </c>
      <c r="D85" s="83" t="s">
        <v>104</v>
      </c>
      <c r="E85" s="10" t="s">
        <v>74</v>
      </c>
      <c r="F85" s="97">
        <v>26.9</v>
      </c>
      <c r="G85" s="97">
        <v>26.9</v>
      </c>
    </row>
    <row r="86" spans="1:7" ht="60" x14ac:dyDescent="0.2">
      <c r="A86" s="100" t="s">
        <v>105</v>
      </c>
      <c r="B86" s="9" t="s">
        <v>13</v>
      </c>
      <c r="C86" s="9" t="s">
        <v>17</v>
      </c>
      <c r="D86" s="82" t="s">
        <v>106</v>
      </c>
      <c r="E86" s="10"/>
      <c r="F86" s="106">
        <f>SUM(F87)</f>
        <v>1</v>
      </c>
      <c r="G86" s="106">
        <f>SUM(G87)</f>
        <v>1</v>
      </c>
    </row>
    <row r="87" spans="1:7" ht="30.75" thickBot="1" x14ac:dyDescent="0.25">
      <c r="A87" s="94" t="s">
        <v>111</v>
      </c>
      <c r="B87" s="10" t="s">
        <v>13</v>
      </c>
      <c r="C87" s="10" t="s">
        <v>17</v>
      </c>
      <c r="D87" s="83" t="s">
        <v>106</v>
      </c>
      <c r="E87" s="10" t="s">
        <v>74</v>
      </c>
      <c r="F87" s="113">
        <v>1</v>
      </c>
      <c r="G87" s="113">
        <v>1</v>
      </c>
    </row>
    <row r="88" spans="1:7" ht="17.25" thickTop="1" thickBot="1" x14ac:dyDescent="0.25">
      <c r="A88" s="101" t="s">
        <v>53</v>
      </c>
      <c r="B88" s="6" t="s">
        <v>25</v>
      </c>
      <c r="C88" s="6"/>
      <c r="D88" s="6"/>
      <c r="E88" s="6"/>
      <c r="F88" s="111">
        <f t="shared" ref="F88:G93" si="10">SUM(F89)</f>
        <v>673.1</v>
      </c>
      <c r="G88" s="111">
        <f t="shared" si="10"/>
        <v>696.5</v>
      </c>
    </row>
    <row r="89" spans="1:7" ht="15.75" thickTop="1" x14ac:dyDescent="0.2">
      <c r="A89" s="143" t="s">
        <v>67</v>
      </c>
      <c r="B89" s="44" t="s">
        <v>25</v>
      </c>
      <c r="C89" s="44" t="s">
        <v>15</v>
      </c>
      <c r="D89" s="44"/>
      <c r="E89" s="44"/>
      <c r="F89" s="112">
        <f t="shared" si="10"/>
        <v>673.1</v>
      </c>
      <c r="G89" s="112">
        <f t="shared" si="10"/>
        <v>696.5</v>
      </c>
    </row>
    <row r="90" spans="1:7" ht="75" x14ac:dyDescent="0.2">
      <c r="A90" s="107" t="s">
        <v>282</v>
      </c>
      <c r="B90" s="9" t="s">
        <v>25</v>
      </c>
      <c r="C90" s="9" t="s">
        <v>15</v>
      </c>
      <c r="D90" s="15" t="s">
        <v>93</v>
      </c>
      <c r="E90" s="9"/>
      <c r="F90" s="106">
        <f t="shared" si="10"/>
        <v>673.1</v>
      </c>
      <c r="G90" s="106">
        <f t="shared" si="10"/>
        <v>696.5</v>
      </c>
    </row>
    <row r="91" spans="1:7" ht="45" x14ac:dyDescent="0.2">
      <c r="A91" s="107" t="s">
        <v>86</v>
      </c>
      <c r="B91" s="9" t="s">
        <v>25</v>
      </c>
      <c r="C91" s="9" t="s">
        <v>15</v>
      </c>
      <c r="D91" s="15" t="s">
        <v>94</v>
      </c>
      <c r="E91" s="65"/>
      <c r="F91" s="123">
        <f t="shared" si="10"/>
        <v>673.1</v>
      </c>
      <c r="G91" s="123">
        <f t="shared" si="10"/>
        <v>696.5</v>
      </c>
    </row>
    <row r="92" spans="1:7" ht="30" x14ac:dyDescent="0.2">
      <c r="A92" s="116" t="s">
        <v>88</v>
      </c>
      <c r="B92" s="9" t="s">
        <v>25</v>
      </c>
      <c r="C92" s="9" t="s">
        <v>15</v>
      </c>
      <c r="D92" s="15" t="s">
        <v>96</v>
      </c>
      <c r="E92" s="65"/>
      <c r="F92" s="123">
        <f t="shared" si="10"/>
        <v>673.1</v>
      </c>
      <c r="G92" s="123">
        <f t="shared" si="10"/>
        <v>696.5</v>
      </c>
    </row>
    <row r="93" spans="1:7" ht="45" x14ac:dyDescent="0.2">
      <c r="A93" s="70" t="s">
        <v>89</v>
      </c>
      <c r="B93" s="9" t="s">
        <v>25</v>
      </c>
      <c r="C93" s="9" t="s">
        <v>15</v>
      </c>
      <c r="D93" s="82" t="s">
        <v>118</v>
      </c>
      <c r="E93" s="65"/>
      <c r="F93" s="123">
        <f t="shared" si="10"/>
        <v>673.1</v>
      </c>
      <c r="G93" s="123">
        <f t="shared" si="10"/>
        <v>696.5</v>
      </c>
    </row>
    <row r="94" spans="1:7" ht="15.75" thickBot="1" x14ac:dyDescent="0.25">
      <c r="A94" s="94" t="s">
        <v>26</v>
      </c>
      <c r="B94" s="11" t="s">
        <v>25</v>
      </c>
      <c r="C94" s="11" t="s">
        <v>15</v>
      </c>
      <c r="D94" s="179" t="s">
        <v>118</v>
      </c>
      <c r="E94" s="12" t="s">
        <v>79</v>
      </c>
      <c r="F94" s="130">
        <v>673.1</v>
      </c>
      <c r="G94" s="130">
        <v>696.5</v>
      </c>
    </row>
    <row r="95" spans="1:7" ht="33" thickTop="1" thickBot="1" x14ac:dyDescent="0.25">
      <c r="A95" s="144" t="s">
        <v>70</v>
      </c>
      <c r="B95" s="55" t="s">
        <v>15</v>
      </c>
      <c r="C95" s="56"/>
      <c r="D95" s="56"/>
      <c r="E95" s="56"/>
      <c r="F95" s="145">
        <f>SUM(F96)</f>
        <v>1886.4</v>
      </c>
      <c r="G95" s="145">
        <f>SUM(G96)</f>
        <v>1883.4</v>
      </c>
    </row>
    <row r="96" spans="1:7" ht="45.75" thickTop="1" x14ac:dyDescent="0.2">
      <c r="A96" s="115" t="s">
        <v>285</v>
      </c>
      <c r="B96" s="165" t="s">
        <v>15</v>
      </c>
      <c r="C96" s="8" t="s">
        <v>30</v>
      </c>
      <c r="D96" s="13"/>
      <c r="E96" s="10"/>
      <c r="F96" s="99">
        <f>SUM(F97,F102)</f>
        <v>1886.4</v>
      </c>
      <c r="G96" s="99">
        <f>SUM(G97,G102)</f>
        <v>1883.4</v>
      </c>
    </row>
    <row r="97" spans="1:7" ht="45" x14ac:dyDescent="0.2">
      <c r="A97" s="96" t="s">
        <v>286</v>
      </c>
      <c r="B97" s="9" t="s">
        <v>15</v>
      </c>
      <c r="C97" s="9" t="s">
        <v>30</v>
      </c>
      <c r="D97" s="15" t="s">
        <v>234</v>
      </c>
      <c r="E97" s="10"/>
      <c r="F97" s="109">
        <f t="shared" ref="F97:G100" si="11">SUM(F98)</f>
        <v>55</v>
      </c>
      <c r="G97" s="109">
        <f t="shared" si="11"/>
        <v>52</v>
      </c>
    </row>
    <row r="98" spans="1:7" ht="30" x14ac:dyDescent="0.2">
      <c r="A98" s="100" t="s">
        <v>235</v>
      </c>
      <c r="B98" s="9" t="s">
        <v>15</v>
      </c>
      <c r="C98" s="9" t="s">
        <v>30</v>
      </c>
      <c r="D98" s="15" t="s">
        <v>236</v>
      </c>
      <c r="E98" s="9"/>
      <c r="F98" s="109">
        <f t="shared" si="11"/>
        <v>55</v>
      </c>
      <c r="G98" s="109">
        <f t="shared" si="11"/>
        <v>52</v>
      </c>
    </row>
    <row r="99" spans="1:7" ht="30" x14ac:dyDescent="0.2">
      <c r="A99" s="100" t="s">
        <v>237</v>
      </c>
      <c r="B99" s="9" t="s">
        <v>15</v>
      </c>
      <c r="C99" s="9" t="s">
        <v>30</v>
      </c>
      <c r="D99" s="15" t="s">
        <v>238</v>
      </c>
      <c r="E99" s="9"/>
      <c r="F99" s="109">
        <f t="shared" si="11"/>
        <v>55</v>
      </c>
      <c r="G99" s="109">
        <f t="shared" si="11"/>
        <v>52</v>
      </c>
    </row>
    <row r="100" spans="1:7" ht="45" x14ac:dyDescent="0.2">
      <c r="A100" s="100" t="s">
        <v>245</v>
      </c>
      <c r="B100" s="9" t="s">
        <v>15</v>
      </c>
      <c r="C100" s="9" t="s">
        <v>30</v>
      </c>
      <c r="D100" s="15" t="s">
        <v>239</v>
      </c>
      <c r="E100" s="9"/>
      <c r="F100" s="109">
        <f t="shared" si="11"/>
        <v>55</v>
      </c>
      <c r="G100" s="109">
        <f t="shared" si="11"/>
        <v>52</v>
      </c>
    </row>
    <row r="101" spans="1:7" ht="30" x14ac:dyDescent="0.2">
      <c r="A101" s="94" t="s">
        <v>26</v>
      </c>
      <c r="B101" s="10" t="s">
        <v>15</v>
      </c>
      <c r="C101" s="10" t="s">
        <v>30</v>
      </c>
      <c r="D101" s="13" t="s">
        <v>239</v>
      </c>
      <c r="E101" s="10" t="s">
        <v>79</v>
      </c>
      <c r="F101" s="110">
        <v>55</v>
      </c>
      <c r="G101" s="110">
        <v>52</v>
      </c>
    </row>
    <row r="102" spans="1:7" ht="75" x14ac:dyDescent="0.2">
      <c r="A102" s="107" t="s">
        <v>282</v>
      </c>
      <c r="B102" s="164" t="s">
        <v>15</v>
      </c>
      <c r="C102" s="9" t="s">
        <v>30</v>
      </c>
      <c r="D102" s="15" t="s">
        <v>93</v>
      </c>
      <c r="E102" s="10"/>
      <c r="F102" s="99">
        <f t="shared" ref="F102:G104" si="12">SUM(F103)</f>
        <v>1831.4</v>
      </c>
      <c r="G102" s="99">
        <f t="shared" si="12"/>
        <v>1831.4</v>
      </c>
    </row>
    <row r="103" spans="1:7" ht="30" x14ac:dyDescent="0.2">
      <c r="A103" s="100" t="s">
        <v>112</v>
      </c>
      <c r="B103" s="9" t="s">
        <v>15</v>
      </c>
      <c r="C103" s="9" t="s">
        <v>30</v>
      </c>
      <c r="D103" s="9" t="s">
        <v>116</v>
      </c>
      <c r="E103" s="10"/>
      <c r="F103" s="114">
        <f t="shared" si="12"/>
        <v>1831.4</v>
      </c>
      <c r="G103" s="114">
        <f t="shared" si="12"/>
        <v>1831.4</v>
      </c>
    </row>
    <row r="104" spans="1:7" ht="30" x14ac:dyDescent="0.2">
      <c r="A104" s="100" t="s">
        <v>113</v>
      </c>
      <c r="B104" s="9" t="s">
        <v>15</v>
      </c>
      <c r="C104" s="9" t="s">
        <v>30</v>
      </c>
      <c r="D104" s="9" t="s">
        <v>115</v>
      </c>
      <c r="E104" s="10"/>
      <c r="F104" s="114">
        <f t="shared" si="12"/>
        <v>1831.4</v>
      </c>
      <c r="G104" s="114">
        <f t="shared" si="12"/>
        <v>1831.4</v>
      </c>
    </row>
    <row r="105" spans="1:7" ht="15" x14ac:dyDescent="0.2">
      <c r="A105" s="100" t="s">
        <v>114</v>
      </c>
      <c r="B105" s="9" t="s">
        <v>15</v>
      </c>
      <c r="C105" s="9" t="s">
        <v>30</v>
      </c>
      <c r="D105" s="9" t="s">
        <v>117</v>
      </c>
      <c r="E105" s="10"/>
      <c r="F105" s="114">
        <f>SUM(F106:F106)</f>
        <v>1831.4</v>
      </c>
      <c r="G105" s="114">
        <f>SUM(G106:G106)</f>
        <v>1831.4</v>
      </c>
    </row>
    <row r="106" spans="1:7" ht="75.75" thickBot="1" x14ac:dyDescent="0.25">
      <c r="A106" s="94" t="s">
        <v>71</v>
      </c>
      <c r="B106" s="10" t="s">
        <v>15</v>
      </c>
      <c r="C106" s="10" t="s">
        <v>30</v>
      </c>
      <c r="D106" s="9" t="s">
        <v>117</v>
      </c>
      <c r="E106" s="10" t="s">
        <v>73</v>
      </c>
      <c r="F106" s="113">
        <v>1831.4</v>
      </c>
      <c r="G106" s="113">
        <v>1831.4</v>
      </c>
    </row>
    <row r="107" spans="1:7" ht="17.25" thickTop="1" thickBot="1" x14ac:dyDescent="0.25">
      <c r="A107" s="101" t="s">
        <v>18</v>
      </c>
      <c r="B107" s="6" t="s">
        <v>19</v>
      </c>
      <c r="C107" s="6"/>
      <c r="D107" s="6"/>
      <c r="E107" s="6"/>
      <c r="F107" s="111">
        <f>SUM(F108,F121,F115)</f>
        <v>16241</v>
      </c>
      <c r="G107" s="111">
        <f>SUM(G108,G121,G115)</f>
        <v>16815</v>
      </c>
    </row>
    <row r="108" spans="1:7" ht="15.75" thickTop="1" x14ac:dyDescent="0.2">
      <c r="A108" s="174" t="s">
        <v>231</v>
      </c>
      <c r="B108" s="175" t="s">
        <v>19</v>
      </c>
      <c r="C108" s="175" t="s">
        <v>13</v>
      </c>
      <c r="D108" s="176"/>
      <c r="E108" s="176"/>
      <c r="F108" s="126">
        <f t="shared" ref="F108:G111" si="13">SUM(F109)</f>
        <v>35</v>
      </c>
      <c r="G108" s="126">
        <f t="shared" si="13"/>
        <v>34</v>
      </c>
    </row>
    <row r="109" spans="1:7" ht="45" x14ac:dyDescent="0.2">
      <c r="A109" s="116" t="s">
        <v>300</v>
      </c>
      <c r="B109" s="61" t="s">
        <v>19</v>
      </c>
      <c r="C109" s="61" t="s">
        <v>13</v>
      </c>
      <c r="D109" s="61" t="s">
        <v>170</v>
      </c>
      <c r="E109" s="18"/>
      <c r="F109" s="106">
        <f t="shared" si="13"/>
        <v>35</v>
      </c>
      <c r="G109" s="106">
        <f t="shared" si="13"/>
        <v>34</v>
      </c>
    </row>
    <row r="110" spans="1:7" ht="45" x14ac:dyDescent="0.2">
      <c r="A110" s="116" t="s">
        <v>167</v>
      </c>
      <c r="B110" s="61" t="s">
        <v>19</v>
      </c>
      <c r="C110" s="61" t="s">
        <v>13</v>
      </c>
      <c r="D110" s="61" t="s">
        <v>171</v>
      </c>
      <c r="E110" s="18"/>
      <c r="F110" s="106">
        <f t="shared" si="13"/>
        <v>35</v>
      </c>
      <c r="G110" s="106">
        <f t="shared" si="13"/>
        <v>34</v>
      </c>
    </row>
    <row r="111" spans="1:7" ht="30" x14ac:dyDescent="0.2">
      <c r="A111" s="116" t="s">
        <v>168</v>
      </c>
      <c r="B111" s="61" t="s">
        <v>19</v>
      </c>
      <c r="C111" s="61" t="s">
        <v>13</v>
      </c>
      <c r="D111" s="61" t="s">
        <v>172</v>
      </c>
      <c r="E111" s="18"/>
      <c r="F111" s="106">
        <f t="shared" si="13"/>
        <v>35</v>
      </c>
      <c r="G111" s="106">
        <f t="shared" si="13"/>
        <v>34</v>
      </c>
    </row>
    <row r="112" spans="1:7" ht="120" x14ac:dyDescent="0.2">
      <c r="A112" s="100" t="s">
        <v>240</v>
      </c>
      <c r="B112" s="61" t="s">
        <v>19</v>
      </c>
      <c r="C112" s="61" t="s">
        <v>13</v>
      </c>
      <c r="D112" s="61" t="s">
        <v>232</v>
      </c>
      <c r="E112" s="16"/>
      <c r="F112" s="106">
        <f>SUM(F113:F114)</f>
        <v>35</v>
      </c>
      <c r="G112" s="106">
        <f>SUM(G113:G114)</f>
        <v>34</v>
      </c>
    </row>
    <row r="113" spans="1:7" ht="30" x14ac:dyDescent="0.2">
      <c r="A113" s="94" t="s">
        <v>26</v>
      </c>
      <c r="B113" s="16" t="s">
        <v>19</v>
      </c>
      <c r="C113" s="16" t="s">
        <v>13</v>
      </c>
      <c r="D113" s="16" t="s">
        <v>232</v>
      </c>
      <c r="E113" s="16" t="s">
        <v>79</v>
      </c>
      <c r="F113" s="97">
        <v>15</v>
      </c>
      <c r="G113" s="97">
        <v>14</v>
      </c>
    </row>
    <row r="114" spans="1:7" ht="30" x14ac:dyDescent="0.2">
      <c r="A114" s="94" t="s">
        <v>81</v>
      </c>
      <c r="B114" s="16" t="s">
        <v>19</v>
      </c>
      <c r="C114" s="16" t="s">
        <v>13</v>
      </c>
      <c r="D114" s="16" t="s">
        <v>232</v>
      </c>
      <c r="E114" s="16" t="s">
        <v>78</v>
      </c>
      <c r="F114" s="97">
        <v>20</v>
      </c>
      <c r="G114" s="97">
        <v>20</v>
      </c>
    </row>
    <row r="115" spans="1:7" ht="15" x14ac:dyDescent="0.2">
      <c r="A115" s="125" t="s">
        <v>263</v>
      </c>
      <c r="B115" s="8" t="s">
        <v>19</v>
      </c>
      <c r="C115" s="8" t="s">
        <v>41</v>
      </c>
      <c r="D115" s="19"/>
      <c r="E115" s="19"/>
      <c r="F115" s="106">
        <f t="shared" ref="F115:G119" si="14">SUM(F116)</f>
        <v>198</v>
      </c>
      <c r="G115" s="106">
        <f t="shared" si="14"/>
        <v>190</v>
      </c>
    </row>
    <row r="116" spans="1:7" ht="60" x14ac:dyDescent="0.2">
      <c r="A116" s="100" t="s">
        <v>283</v>
      </c>
      <c r="B116" s="15" t="s">
        <v>19</v>
      </c>
      <c r="C116" s="15" t="s">
        <v>41</v>
      </c>
      <c r="D116" s="15" t="s">
        <v>252</v>
      </c>
      <c r="E116" s="13"/>
      <c r="F116" s="106">
        <f t="shared" si="14"/>
        <v>198</v>
      </c>
      <c r="G116" s="106">
        <f t="shared" si="14"/>
        <v>190</v>
      </c>
    </row>
    <row r="117" spans="1:7" ht="30" x14ac:dyDescent="0.2">
      <c r="A117" s="120" t="s">
        <v>264</v>
      </c>
      <c r="B117" s="13" t="s">
        <v>19</v>
      </c>
      <c r="C117" s="13" t="s">
        <v>41</v>
      </c>
      <c r="D117" s="15" t="s">
        <v>265</v>
      </c>
      <c r="E117" s="13"/>
      <c r="F117" s="106">
        <f t="shared" si="14"/>
        <v>198</v>
      </c>
      <c r="G117" s="106">
        <f t="shared" si="14"/>
        <v>190</v>
      </c>
    </row>
    <row r="118" spans="1:7" ht="30" x14ac:dyDescent="0.2">
      <c r="A118" s="120" t="s">
        <v>266</v>
      </c>
      <c r="B118" s="9" t="s">
        <v>19</v>
      </c>
      <c r="C118" s="9" t="s">
        <v>41</v>
      </c>
      <c r="D118" s="15" t="s">
        <v>267</v>
      </c>
      <c r="E118" s="13"/>
      <c r="F118" s="106">
        <f t="shared" si="14"/>
        <v>198</v>
      </c>
      <c r="G118" s="106">
        <f t="shared" si="14"/>
        <v>190</v>
      </c>
    </row>
    <row r="119" spans="1:7" ht="30" x14ac:dyDescent="0.2">
      <c r="A119" s="100" t="s">
        <v>268</v>
      </c>
      <c r="B119" s="13" t="s">
        <v>19</v>
      </c>
      <c r="C119" s="13" t="s">
        <v>41</v>
      </c>
      <c r="D119" s="15" t="s">
        <v>269</v>
      </c>
      <c r="E119" s="13"/>
      <c r="F119" s="106">
        <f t="shared" si="14"/>
        <v>198</v>
      </c>
      <c r="G119" s="106">
        <f t="shared" si="14"/>
        <v>190</v>
      </c>
    </row>
    <row r="120" spans="1:7" ht="30" x14ac:dyDescent="0.2">
      <c r="A120" s="94" t="s">
        <v>26</v>
      </c>
      <c r="B120" s="10" t="s">
        <v>19</v>
      </c>
      <c r="C120" s="10" t="s">
        <v>41</v>
      </c>
      <c r="D120" s="13" t="s">
        <v>269</v>
      </c>
      <c r="E120" s="13" t="s">
        <v>79</v>
      </c>
      <c r="F120" s="97">
        <v>198</v>
      </c>
      <c r="G120" s="97">
        <v>190</v>
      </c>
    </row>
    <row r="121" spans="1:7" ht="15" x14ac:dyDescent="0.2">
      <c r="A121" s="146" t="s">
        <v>39</v>
      </c>
      <c r="B121" s="8" t="s">
        <v>19</v>
      </c>
      <c r="C121" s="8" t="s">
        <v>28</v>
      </c>
      <c r="D121" s="18"/>
      <c r="E121" s="18"/>
      <c r="F121" s="106">
        <f t="shared" ref="F121:G122" si="15">SUM(F122)</f>
        <v>16008</v>
      </c>
      <c r="G121" s="106">
        <f t="shared" si="15"/>
        <v>16591</v>
      </c>
    </row>
    <row r="122" spans="1:7" ht="60" x14ac:dyDescent="0.2">
      <c r="A122" s="120" t="s">
        <v>304</v>
      </c>
      <c r="B122" s="9" t="s">
        <v>19</v>
      </c>
      <c r="C122" s="9" t="s">
        <v>28</v>
      </c>
      <c r="D122" s="15" t="s">
        <v>123</v>
      </c>
      <c r="E122" s="18"/>
      <c r="F122" s="106">
        <f t="shared" si="15"/>
        <v>16008</v>
      </c>
      <c r="G122" s="106">
        <f t="shared" si="15"/>
        <v>16591</v>
      </c>
    </row>
    <row r="123" spans="1:7" ht="60" x14ac:dyDescent="0.2">
      <c r="A123" s="100" t="s">
        <v>126</v>
      </c>
      <c r="B123" s="9" t="s">
        <v>19</v>
      </c>
      <c r="C123" s="9" t="s">
        <v>28</v>
      </c>
      <c r="D123" s="15" t="s">
        <v>124</v>
      </c>
      <c r="E123" s="13"/>
      <c r="F123" s="106">
        <f>SUM(F124,F131)</f>
        <v>16008</v>
      </c>
      <c r="G123" s="106">
        <f>SUM(G124,G131)</f>
        <v>16591</v>
      </c>
    </row>
    <row r="124" spans="1:7" ht="45" x14ac:dyDescent="0.2">
      <c r="A124" s="100" t="s">
        <v>127</v>
      </c>
      <c r="B124" s="9" t="s">
        <v>19</v>
      </c>
      <c r="C124" s="9" t="s">
        <v>28</v>
      </c>
      <c r="D124" s="15" t="s">
        <v>125</v>
      </c>
      <c r="E124" s="13"/>
      <c r="F124" s="106">
        <f>SUM(F125,F127,F129)</f>
        <v>15958</v>
      </c>
      <c r="G124" s="106">
        <f>SUM(G125,G127,G129)</f>
        <v>16541</v>
      </c>
    </row>
    <row r="125" spans="1:7" ht="45" x14ac:dyDescent="0.2">
      <c r="A125" s="100" t="s">
        <v>128</v>
      </c>
      <c r="B125" s="9" t="s">
        <v>19</v>
      </c>
      <c r="C125" s="9" t="s">
        <v>28</v>
      </c>
      <c r="D125" s="15" t="s">
        <v>129</v>
      </c>
      <c r="E125" s="13"/>
      <c r="F125" s="106">
        <f>SUM(F126)</f>
        <v>3031.7</v>
      </c>
      <c r="G125" s="106">
        <f>SUM(G126)</f>
        <v>3093.5</v>
      </c>
    </row>
    <row r="126" spans="1:7" ht="30" x14ac:dyDescent="0.2">
      <c r="A126" s="94" t="s">
        <v>111</v>
      </c>
      <c r="B126" s="10" t="s">
        <v>19</v>
      </c>
      <c r="C126" s="10" t="s">
        <v>28</v>
      </c>
      <c r="D126" s="13" t="s">
        <v>129</v>
      </c>
      <c r="E126" s="13" t="s">
        <v>74</v>
      </c>
      <c r="F126" s="97">
        <v>3031.7</v>
      </c>
      <c r="G126" s="97">
        <v>3093.5</v>
      </c>
    </row>
    <row r="127" spans="1:7" ht="60" x14ac:dyDescent="0.2">
      <c r="A127" s="100" t="s">
        <v>130</v>
      </c>
      <c r="B127" s="9" t="s">
        <v>19</v>
      </c>
      <c r="C127" s="9" t="s">
        <v>28</v>
      </c>
      <c r="D127" s="15" t="s">
        <v>131</v>
      </c>
      <c r="E127" s="13"/>
      <c r="F127" s="106">
        <f>SUM(F128)</f>
        <v>12797</v>
      </c>
      <c r="G127" s="106">
        <f>SUM(G128)</f>
        <v>13313</v>
      </c>
    </row>
    <row r="128" spans="1:7" ht="30" x14ac:dyDescent="0.2">
      <c r="A128" s="94" t="s">
        <v>111</v>
      </c>
      <c r="B128" s="10" t="s">
        <v>19</v>
      </c>
      <c r="C128" s="10" t="s">
        <v>28</v>
      </c>
      <c r="D128" s="13" t="s">
        <v>131</v>
      </c>
      <c r="E128" s="13" t="s">
        <v>74</v>
      </c>
      <c r="F128" s="97">
        <v>12797</v>
      </c>
      <c r="G128" s="97">
        <v>13313</v>
      </c>
    </row>
    <row r="129" spans="1:7" ht="75" x14ac:dyDescent="0.2">
      <c r="A129" s="100" t="s">
        <v>213</v>
      </c>
      <c r="B129" s="9" t="s">
        <v>19</v>
      </c>
      <c r="C129" s="9" t="s">
        <v>28</v>
      </c>
      <c r="D129" s="15" t="s">
        <v>233</v>
      </c>
      <c r="E129" s="13"/>
      <c r="F129" s="106">
        <f>SUM(F130)</f>
        <v>129.30000000000001</v>
      </c>
      <c r="G129" s="106">
        <f>SUM(G130)</f>
        <v>134.5</v>
      </c>
    </row>
    <row r="130" spans="1:7" ht="30" x14ac:dyDescent="0.2">
      <c r="A130" s="94" t="s">
        <v>111</v>
      </c>
      <c r="B130" s="10" t="s">
        <v>19</v>
      </c>
      <c r="C130" s="10" t="s">
        <v>28</v>
      </c>
      <c r="D130" s="13" t="s">
        <v>233</v>
      </c>
      <c r="E130" s="13" t="s">
        <v>74</v>
      </c>
      <c r="F130" s="97">
        <v>129.30000000000001</v>
      </c>
      <c r="G130" s="130">
        <v>134.5</v>
      </c>
    </row>
    <row r="131" spans="1:7" ht="30" x14ac:dyDescent="0.2">
      <c r="A131" s="100" t="s">
        <v>288</v>
      </c>
      <c r="B131" s="9" t="s">
        <v>19</v>
      </c>
      <c r="C131" s="9" t="s">
        <v>28</v>
      </c>
      <c r="D131" s="15" t="s">
        <v>289</v>
      </c>
      <c r="E131" s="13"/>
      <c r="F131" s="106">
        <f>SUM(F132)</f>
        <v>50</v>
      </c>
      <c r="G131" s="123">
        <f>SUM(G132)</f>
        <v>50</v>
      </c>
    </row>
    <row r="132" spans="1:7" ht="30" x14ac:dyDescent="0.2">
      <c r="A132" s="100" t="s">
        <v>290</v>
      </c>
      <c r="B132" s="9" t="s">
        <v>19</v>
      </c>
      <c r="C132" s="9" t="s">
        <v>28</v>
      </c>
      <c r="D132" s="15" t="s">
        <v>291</v>
      </c>
      <c r="E132" s="13"/>
      <c r="F132" s="106">
        <f>SUM(F133)</f>
        <v>50</v>
      </c>
      <c r="G132" s="123">
        <f>SUM(G133)</f>
        <v>50</v>
      </c>
    </row>
    <row r="133" spans="1:7" ht="30.75" thickBot="1" x14ac:dyDescent="0.25">
      <c r="A133" s="94" t="s">
        <v>111</v>
      </c>
      <c r="B133" s="10" t="s">
        <v>19</v>
      </c>
      <c r="C133" s="10" t="s">
        <v>28</v>
      </c>
      <c r="D133" s="13" t="s">
        <v>291</v>
      </c>
      <c r="E133" s="13" t="s">
        <v>74</v>
      </c>
      <c r="F133" s="97">
        <v>50</v>
      </c>
      <c r="G133" s="130">
        <v>50</v>
      </c>
    </row>
    <row r="134" spans="1:7" s="43" customFormat="1" ht="17.25" thickTop="1" thickBot="1" x14ac:dyDescent="0.25">
      <c r="A134" s="101" t="s">
        <v>40</v>
      </c>
      <c r="B134" s="6" t="s">
        <v>41</v>
      </c>
      <c r="C134" s="6"/>
      <c r="D134" s="6"/>
      <c r="E134" s="6"/>
      <c r="F134" s="111">
        <f>SUM(F135,F146,F154)</f>
        <v>6822.1</v>
      </c>
      <c r="G134" s="111">
        <f>SUM(G135,G146,G154)</f>
        <v>7195.3</v>
      </c>
    </row>
    <row r="135" spans="1:7" ht="15.75" thickTop="1" x14ac:dyDescent="0.2">
      <c r="A135" s="141" t="s">
        <v>42</v>
      </c>
      <c r="B135" s="14" t="s">
        <v>41</v>
      </c>
      <c r="C135" s="14" t="s">
        <v>13</v>
      </c>
      <c r="D135" s="14"/>
      <c r="E135" s="14"/>
      <c r="F135" s="142">
        <f>SUM(F136,F141)</f>
        <v>161</v>
      </c>
      <c r="G135" s="142">
        <f>SUM(G136,G141)</f>
        <v>547.5</v>
      </c>
    </row>
    <row r="136" spans="1:7" ht="60" x14ac:dyDescent="0.2">
      <c r="A136" s="100" t="s">
        <v>292</v>
      </c>
      <c r="B136" s="15" t="s">
        <v>41</v>
      </c>
      <c r="C136" s="15" t="s">
        <v>13</v>
      </c>
      <c r="D136" s="15" t="s">
        <v>252</v>
      </c>
      <c r="E136" s="13"/>
      <c r="F136" s="106">
        <f t="shared" ref="F136:G139" si="16">SUM(F137)</f>
        <v>0</v>
      </c>
      <c r="G136" s="106">
        <f t="shared" si="16"/>
        <v>400</v>
      </c>
    </row>
    <row r="137" spans="1:7" ht="30" x14ac:dyDescent="0.2">
      <c r="A137" s="120" t="s">
        <v>253</v>
      </c>
      <c r="B137" s="13" t="s">
        <v>41</v>
      </c>
      <c r="C137" s="13" t="s">
        <v>13</v>
      </c>
      <c r="D137" s="15" t="s">
        <v>254</v>
      </c>
      <c r="E137" s="13"/>
      <c r="F137" s="106">
        <f t="shared" si="16"/>
        <v>0</v>
      </c>
      <c r="G137" s="106">
        <f t="shared" si="16"/>
        <v>400</v>
      </c>
    </row>
    <row r="138" spans="1:7" ht="30" x14ac:dyDescent="0.2">
      <c r="A138" s="120" t="s">
        <v>255</v>
      </c>
      <c r="B138" s="9" t="s">
        <v>41</v>
      </c>
      <c r="C138" s="9" t="s">
        <v>13</v>
      </c>
      <c r="D138" s="15" t="s">
        <v>256</v>
      </c>
      <c r="E138" s="13"/>
      <c r="F138" s="106">
        <f t="shared" si="16"/>
        <v>0</v>
      </c>
      <c r="G138" s="106">
        <f t="shared" si="16"/>
        <v>400</v>
      </c>
    </row>
    <row r="139" spans="1:7" ht="75" x14ac:dyDescent="0.2">
      <c r="A139" s="100" t="s">
        <v>293</v>
      </c>
      <c r="B139" s="13" t="s">
        <v>41</v>
      </c>
      <c r="C139" s="13" t="s">
        <v>13</v>
      </c>
      <c r="D139" s="15" t="s">
        <v>294</v>
      </c>
      <c r="E139" s="13"/>
      <c r="F139" s="106">
        <f t="shared" si="16"/>
        <v>0</v>
      </c>
      <c r="G139" s="106">
        <f t="shared" si="16"/>
        <v>400</v>
      </c>
    </row>
    <row r="140" spans="1:7" ht="30" x14ac:dyDescent="0.2">
      <c r="A140" s="94" t="s">
        <v>111</v>
      </c>
      <c r="B140" s="10" t="s">
        <v>41</v>
      </c>
      <c r="C140" s="10" t="s">
        <v>13</v>
      </c>
      <c r="D140" s="13" t="s">
        <v>294</v>
      </c>
      <c r="E140" s="13" t="s">
        <v>74</v>
      </c>
      <c r="F140" s="97">
        <v>0</v>
      </c>
      <c r="G140" s="97">
        <v>400</v>
      </c>
    </row>
    <row r="141" spans="1:7" ht="60" x14ac:dyDescent="0.2">
      <c r="A141" s="120" t="s">
        <v>303</v>
      </c>
      <c r="B141" s="9" t="s">
        <v>41</v>
      </c>
      <c r="C141" s="9" t="s">
        <v>13</v>
      </c>
      <c r="D141" s="15" t="s">
        <v>134</v>
      </c>
      <c r="E141" s="15"/>
      <c r="F141" s="106">
        <f t="shared" ref="F141:G144" si="17">SUM(F142)</f>
        <v>161</v>
      </c>
      <c r="G141" s="106">
        <f t="shared" si="17"/>
        <v>147.5</v>
      </c>
    </row>
    <row r="142" spans="1:7" ht="45" x14ac:dyDescent="0.2">
      <c r="A142" s="120" t="s">
        <v>132</v>
      </c>
      <c r="B142" s="9" t="s">
        <v>41</v>
      </c>
      <c r="C142" s="9" t="s">
        <v>13</v>
      </c>
      <c r="D142" s="15" t="s">
        <v>135</v>
      </c>
      <c r="E142" s="15"/>
      <c r="F142" s="106">
        <f t="shared" si="17"/>
        <v>161</v>
      </c>
      <c r="G142" s="106">
        <f t="shared" si="17"/>
        <v>147.5</v>
      </c>
    </row>
    <row r="143" spans="1:7" ht="30" x14ac:dyDescent="0.2">
      <c r="A143" s="120" t="s">
        <v>133</v>
      </c>
      <c r="B143" s="9" t="s">
        <v>41</v>
      </c>
      <c r="C143" s="9" t="s">
        <v>13</v>
      </c>
      <c r="D143" s="15" t="s">
        <v>137</v>
      </c>
      <c r="E143" s="15"/>
      <c r="F143" s="106">
        <f t="shared" si="17"/>
        <v>161</v>
      </c>
      <c r="G143" s="106">
        <f t="shared" si="17"/>
        <v>147.5</v>
      </c>
    </row>
    <row r="144" spans="1:7" ht="45" x14ac:dyDescent="0.2">
      <c r="A144" s="120" t="s">
        <v>227</v>
      </c>
      <c r="B144" s="9" t="s">
        <v>41</v>
      </c>
      <c r="C144" s="9" t="s">
        <v>13</v>
      </c>
      <c r="D144" s="15" t="s">
        <v>138</v>
      </c>
      <c r="E144" s="15"/>
      <c r="F144" s="106">
        <f t="shared" si="17"/>
        <v>161</v>
      </c>
      <c r="G144" s="106">
        <f t="shared" si="17"/>
        <v>147.5</v>
      </c>
    </row>
    <row r="145" spans="1:7" ht="30" x14ac:dyDescent="0.2">
      <c r="A145" s="94" t="s">
        <v>111</v>
      </c>
      <c r="B145" s="13" t="s">
        <v>41</v>
      </c>
      <c r="C145" s="13" t="s">
        <v>13</v>
      </c>
      <c r="D145" s="13" t="s">
        <v>138</v>
      </c>
      <c r="E145" s="13" t="s">
        <v>74</v>
      </c>
      <c r="F145" s="97">
        <v>161</v>
      </c>
      <c r="G145" s="97">
        <v>147.5</v>
      </c>
    </row>
    <row r="146" spans="1:7" ht="15" x14ac:dyDescent="0.2">
      <c r="A146" s="125" t="s">
        <v>48</v>
      </c>
      <c r="B146" s="18" t="s">
        <v>41</v>
      </c>
      <c r="C146" s="18" t="s">
        <v>25</v>
      </c>
      <c r="D146" s="18"/>
      <c r="E146" s="18"/>
      <c r="F146" s="106">
        <f t="shared" ref="F146:G152" si="18">SUM(F147)</f>
        <v>1451</v>
      </c>
      <c r="G146" s="106">
        <f t="shared" si="18"/>
        <v>1418</v>
      </c>
    </row>
    <row r="147" spans="1:7" ht="60" x14ac:dyDescent="0.2">
      <c r="A147" s="120" t="s">
        <v>303</v>
      </c>
      <c r="B147" s="15" t="s">
        <v>41</v>
      </c>
      <c r="C147" s="15" t="s">
        <v>25</v>
      </c>
      <c r="D147" s="15" t="s">
        <v>134</v>
      </c>
      <c r="E147" s="13"/>
      <c r="F147" s="106">
        <f t="shared" si="18"/>
        <v>1451</v>
      </c>
      <c r="G147" s="106">
        <f t="shared" si="18"/>
        <v>1418</v>
      </c>
    </row>
    <row r="148" spans="1:7" ht="45" x14ac:dyDescent="0.2">
      <c r="A148" s="120" t="s">
        <v>132</v>
      </c>
      <c r="B148" s="13" t="s">
        <v>41</v>
      </c>
      <c r="C148" s="13" t="s">
        <v>25</v>
      </c>
      <c r="D148" s="15" t="s">
        <v>135</v>
      </c>
      <c r="E148" s="13"/>
      <c r="F148" s="106">
        <f t="shared" si="18"/>
        <v>1451</v>
      </c>
      <c r="G148" s="106">
        <f t="shared" si="18"/>
        <v>1418</v>
      </c>
    </row>
    <row r="149" spans="1:7" ht="30" x14ac:dyDescent="0.2">
      <c r="A149" s="120" t="s">
        <v>133</v>
      </c>
      <c r="B149" s="9" t="s">
        <v>41</v>
      </c>
      <c r="C149" s="9" t="s">
        <v>25</v>
      </c>
      <c r="D149" s="15" t="s">
        <v>137</v>
      </c>
      <c r="E149" s="13"/>
      <c r="F149" s="106">
        <f>SUM(F151,F153)</f>
        <v>1451</v>
      </c>
      <c r="G149" s="106">
        <f>SUM(G151,G153)</f>
        <v>1418</v>
      </c>
    </row>
    <row r="150" spans="1:7" ht="45" x14ac:dyDescent="0.2">
      <c r="A150" s="100" t="s">
        <v>313</v>
      </c>
      <c r="B150" s="13" t="s">
        <v>41</v>
      </c>
      <c r="C150" s="13" t="s">
        <v>25</v>
      </c>
      <c r="D150" s="15" t="s">
        <v>314</v>
      </c>
      <c r="E150" s="13"/>
      <c r="F150" s="106">
        <f>SUM(F151)</f>
        <v>792</v>
      </c>
      <c r="G150" s="106">
        <f>SUM(G151)</f>
        <v>759</v>
      </c>
    </row>
    <row r="151" spans="1:7" ht="30" x14ac:dyDescent="0.2">
      <c r="A151" s="94" t="s">
        <v>26</v>
      </c>
      <c r="B151" s="10" t="s">
        <v>41</v>
      </c>
      <c r="C151" s="10" t="s">
        <v>25</v>
      </c>
      <c r="D151" s="13" t="s">
        <v>314</v>
      </c>
      <c r="E151" s="13" t="s">
        <v>79</v>
      </c>
      <c r="F151" s="97">
        <v>792</v>
      </c>
      <c r="G151" s="97">
        <v>759</v>
      </c>
    </row>
    <row r="152" spans="1:7" ht="60" x14ac:dyDescent="0.2">
      <c r="A152" s="100" t="s">
        <v>136</v>
      </c>
      <c r="B152" s="13" t="s">
        <v>41</v>
      </c>
      <c r="C152" s="13" t="s">
        <v>25</v>
      </c>
      <c r="D152" s="15" t="s">
        <v>139</v>
      </c>
      <c r="E152" s="13"/>
      <c r="F152" s="106">
        <f t="shared" si="18"/>
        <v>659</v>
      </c>
      <c r="G152" s="106">
        <f t="shared" si="18"/>
        <v>659</v>
      </c>
    </row>
    <row r="153" spans="1:7" ht="30" x14ac:dyDescent="0.2">
      <c r="A153" s="94" t="s">
        <v>26</v>
      </c>
      <c r="B153" s="10" t="s">
        <v>41</v>
      </c>
      <c r="C153" s="10" t="s">
        <v>25</v>
      </c>
      <c r="D153" s="13" t="s">
        <v>139</v>
      </c>
      <c r="E153" s="13" t="s">
        <v>79</v>
      </c>
      <c r="F153" s="97">
        <v>659</v>
      </c>
      <c r="G153" s="97">
        <v>659</v>
      </c>
    </row>
    <row r="154" spans="1:7" ht="15" x14ac:dyDescent="0.2">
      <c r="A154" s="95" t="s">
        <v>43</v>
      </c>
      <c r="B154" s="18" t="s">
        <v>41</v>
      </c>
      <c r="C154" s="18" t="s">
        <v>15</v>
      </c>
      <c r="D154" s="18"/>
      <c r="E154" s="18"/>
      <c r="F154" s="106">
        <f>SUM(F155,F162)</f>
        <v>5210.1000000000004</v>
      </c>
      <c r="G154" s="106">
        <f>SUM(G155,G162)</f>
        <v>5229.8</v>
      </c>
    </row>
    <row r="155" spans="1:7" ht="45" x14ac:dyDescent="0.2">
      <c r="A155" s="127" t="s">
        <v>301</v>
      </c>
      <c r="B155" s="15" t="s">
        <v>41</v>
      </c>
      <c r="C155" s="15" t="s">
        <v>15</v>
      </c>
      <c r="D155" s="15" t="s">
        <v>142</v>
      </c>
      <c r="E155" s="13"/>
      <c r="F155" s="126">
        <f t="shared" ref="F155:G158" si="19">SUM(F156)</f>
        <v>3280.3</v>
      </c>
      <c r="G155" s="126">
        <f t="shared" si="19"/>
        <v>3300</v>
      </c>
    </row>
    <row r="156" spans="1:7" ht="30" x14ac:dyDescent="0.2">
      <c r="A156" s="100" t="s">
        <v>140</v>
      </c>
      <c r="B156" s="15" t="s">
        <v>41</v>
      </c>
      <c r="C156" s="15" t="s">
        <v>15</v>
      </c>
      <c r="D156" s="15" t="s">
        <v>143</v>
      </c>
      <c r="E156" s="13"/>
      <c r="F156" s="126">
        <f t="shared" si="19"/>
        <v>3280.3</v>
      </c>
      <c r="G156" s="126">
        <f t="shared" si="19"/>
        <v>3300</v>
      </c>
    </row>
    <row r="157" spans="1:7" ht="30" x14ac:dyDescent="0.2">
      <c r="A157" s="96" t="s">
        <v>141</v>
      </c>
      <c r="B157" s="9" t="s">
        <v>41</v>
      </c>
      <c r="C157" s="9" t="s">
        <v>15</v>
      </c>
      <c r="D157" s="15" t="s">
        <v>144</v>
      </c>
      <c r="E157" s="18"/>
      <c r="F157" s="106">
        <f>SUM(F158,F160)</f>
        <v>3280.3</v>
      </c>
      <c r="G157" s="106">
        <f>SUM(G158,G160)</f>
        <v>3300</v>
      </c>
    </row>
    <row r="158" spans="1:7" ht="75" x14ac:dyDescent="0.2">
      <c r="A158" s="100" t="s">
        <v>246</v>
      </c>
      <c r="B158" s="9" t="s">
        <v>41</v>
      </c>
      <c r="C158" s="9" t="s">
        <v>15</v>
      </c>
      <c r="D158" s="15" t="s">
        <v>145</v>
      </c>
      <c r="E158" s="13"/>
      <c r="F158" s="106">
        <f t="shared" si="19"/>
        <v>250</v>
      </c>
      <c r="G158" s="106">
        <f t="shared" si="19"/>
        <v>300</v>
      </c>
    </row>
    <row r="159" spans="1:7" ht="30" x14ac:dyDescent="0.2">
      <c r="A159" s="94" t="s">
        <v>26</v>
      </c>
      <c r="B159" s="13" t="s">
        <v>41</v>
      </c>
      <c r="C159" s="13" t="s">
        <v>15</v>
      </c>
      <c r="D159" s="13" t="s">
        <v>145</v>
      </c>
      <c r="E159" s="13" t="s">
        <v>79</v>
      </c>
      <c r="F159" s="130">
        <v>250</v>
      </c>
      <c r="G159" s="130">
        <v>300</v>
      </c>
    </row>
    <row r="160" spans="1:7" ht="75" x14ac:dyDescent="0.2">
      <c r="A160" s="100" t="s">
        <v>247</v>
      </c>
      <c r="B160" s="9" t="s">
        <v>41</v>
      </c>
      <c r="C160" s="9" t="s">
        <v>15</v>
      </c>
      <c r="D160" s="15" t="s">
        <v>279</v>
      </c>
      <c r="E160" s="13"/>
      <c r="F160" s="106">
        <f>SUM(F161)</f>
        <v>3030.3</v>
      </c>
      <c r="G160" s="106">
        <f>SUM(G161)</f>
        <v>3000</v>
      </c>
    </row>
    <row r="161" spans="1:7" ht="30" x14ac:dyDescent="0.2">
      <c r="A161" s="94" t="s">
        <v>26</v>
      </c>
      <c r="B161" s="13" t="s">
        <v>41</v>
      </c>
      <c r="C161" s="13" t="s">
        <v>15</v>
      </c>
      <c r="D161" s="13" t="s">
        <v>279</v>
      </c>
      <c r="E161" s="13" t="s">
        <v>79</v>
      </c>
      <c r="F161" s="130">
        <v>3030.3</v>
      </c>
      <c r="G161" s="130">
        <v>3000</v>
      </c>
    </row>
    <row r="162" spans="1:7" ht="60" x14ac:dyDescent="0.2">
      <c r="A162" s="120" t="s">
        <v>304</v>
      </c>
      <c r="B162" s="15" t="s">
        <v>41</v>
      </c>
      <c r="C162" s="15" t="s">
        <v>15</v>
      </c>
      <c r="D162" s="15" t="s">
        <v>123</v>
      </c>
      <c r="E162" s="13"/>
      <c r="F162" s="195">
        <f t="shared" ref="F162:G165" si="20">SUM(F163)</f>
        <v>1929.8</v>
      </c>
      <c r="G162" s="195">
        <f t="shared" si="20"/>
        <v>1929.8</v>
      </c>
    </row>
    <row r="163" spans="1:7" ht="30" x14ac:dyDescent="0.2">
      <c r="A163" s="100" t="s">
        <v>270</v>
      </c>
      <c r="B163" s="15" t="s">
        <v>41</v>
      </c>
      <c r="C163" s="15" t="s">
        <v>15</v>
      </c>
      <c r="D163" s="15" t="s">
        <v>271</v>
      </c>
      <c r="E163" s="13"/>
      <c r="F163" s="195">
        <f t="shared" si="20"/>
        <v>1929.8</v>
      </c>
      <c r="G163" s="195">
        <f t="shared" si="20"/>
        <v>1929.8</v>
      </c>
    </row>
    <row r="164" spans="1:7" ht="30" x14ac:dyDescent="0.2">
      <c r="A164" s="116" t="s">
        <v>272</v>
      </c>
      <c r="B164" s="15" t="s">
        <v>41</v>
      </c>
      <c r="C164" s="15" t="s">
        <v>15</v>
      </c>
      <c r="D164" s="15" t="s">
        <v>273</v>
      </c>
      <c r="E164" s="13"/>
      <c r="F164" s="195">
        <f t="shared" si="20"/>
        <v>1929.8</v>
      </c>
      <c r="G164" s="195">
        <f t="shared" si="20"/>
        <v>1929.8</v>
      </c>
    </row>
    <row r="165" spans="1:7" ht="30" x14ac:dyDescent="0.2">
      <c r="A165" s="100" t="s">
        <v>280</v>
      </c>
      <c r="B165" s="15" t="s">
        <v>41</v>
      </c>
      <c r="C165" s="15" t="s">
        <v>15</v>
      </c>
      <c r="D165" s="15" t="s">
        <v>274</v>
      </c>
      <c r="E165" s="13"/>
      <c r="F165" s="195">
        <f t="shared" si="20"/>
        <v>1929.8</v>
      </c>
      <c r="G165" s="195">
        <f t="shared" si="20"/>
        <v>1929.8</v>
      </c>
    </row>
    <row r="166" spans="1:7" ht="30.75" thickBot="1" x14ac:dyDescent="0.25">
      <c r="A166" s="94" t="s">
        <v>26</v>
      </c>
      <c r="B166" s="13" t="s">
        <v>41</v>
      </c>
      <c r="C166" s="13" t="s">
        <v>15</v>
      </c>
      <c r="D166" s="13" t="s">
        <v>274</v>
      </c>
      <c r="E166" s="13" t="s">
        <v>79</v>
      </c>
      <c r="F166" s="130">
        <v>1929.8</v>
      </c>
      <c r="G166" s="130">
        <v>1929.8</v>
      </c>
    </row>
    <row r="167" spans="1:7" s="43" customFormat="1" ht="17.25" thickTop="1" thickBot="1" x14ac:dyDescent="0.25">
      <c r="A167" s="101" t="s">
        <v>21</v>
      </c>
      <c r="B167" s="6" t="s">
        <v>22</v>
      </c>
      <c r="C167" s="6"/>
      <c r="D167" s="6"/>
      <c r="E167" s="6"/>
      <c r="F167" s="111">
        <f>SUM(F168,F185,F212,F220,F226)</f>
        <v>80724.100000000006</v>
      </c>
      <c r="G167" s="111">
        <f>SUM(G168,G185,G212,G220,G226)</f>
        <v>78503.399999999994</v>
      </c>
    </row>
    <row r="168" spans="1:7" s="43" customFormat="1" ht="15.75" thickTop="1" x14ac:dyDescent="0.2">
      <c r="A168" s="141" t="s">
        <v>23</v>
      </c>
      <c r="B168" s="14" t="s">
        <v>22</v>
      </c>
      <c r="C168" s="14" t="s">
        <v>13</v>
      </c>
      <c r="D168" s="14"/>
      <c r="E168" s="14"/>
      <c r="F168" s="142">
        <f t="shared" ref="F168:G170" si="21">SUM(F169)</f>
        <v>21908.5</v>
      </c>
      <c r="G168" s="142">
        <f t="shared" si="21"/>
        <v>21553.3</v>
      </c>
    </row>
    <row r="169" spans="1:7" ht="45" x14ac:dyDescent="0.2">
      <c r="A169" s="116" t="s">
        <v>305</v>
      </c>
      <c r="B169" s="15" t="s">
        <v>22</v>
      </c>
      <c r="C169" s="15" t="s">
        <v>13</v>
      </c>
      <c r="D169" s="15" t="s">
        <v>120</v>
      </c>
      <c r="E169" s="15"/>
      <c r="F169" s="106">
        <f t="shared" si="21"/>
        <v>21908.5</v>
      </c>
      <c r="G169" s="106">
        <f t="shared" si="21"/>
        <v>21553.3</v>
      </c>
    </row>
    <row r="170" spans="1:7" ht="30" x14ac:dyDescent="0.2">
      <c r="A170" s="100" t="s">
        <v>146</v>
      </c>
      <c r="B170" s="10" t="s">
        <v>22</v>
      </c>
      <c r="C170" s="10" t="s">
        <v>13</v>
      </c>
      <c r="D170" s="15" t="s">
        <v>149</v>
      </c>
      <c r="E170" s="13"/>
      <c r="F170" s="114">
        <f t="shared" si="21"/>
        <v>21908.5</v>
      </c>
      <c r="G170" s="114">
        <f t="shared" si="21"/>
        <v>21553.3</v>
      </c>
    </row>
    <row r="171" spans="1:7" ht="15" x14ac:dyDescent="0.2">
      <c r="A171" s="116" t="s">
        <v>147</v>
      </c>
      <c r="B171" s="9" t="s">
        <v>22</v>
      </c>
      <c r="C171" s="9" t="s">
        <v>13</v>
      </c>
      <c r="D171" s="15" t="s">
        <v>150</v>
      </c>
      <c r="E171" s="15"/>
      <c r="F171" s="114">
        <f>SUM(F172,F174,F176,F178,F180)</f>
        <v>21908.5</v>
      </c>
      <c r="G171" s="114">
        <f>SUM(G172,G174,G176,G178,G180)</f>
        <v>21553.3</v>
      </c>
    </row>
    <row r="172" spans="1:7" ht="30" x14ac:dyDescent="0.2">
      <c r="A172" s="100" t="s">
        <v>148</v>
      </c>
      <c r="B172" s="9" t="s">
        <v>22</v>
      </c>
      <c r="C172" s="9" t="s">
        <v>13</v>
      </c>
      <c r="D172" s="15" t="s">
        <v>151</v>
      </c>
      <c r="E172" s="13"/>
      <c r="F172" s="114">
        <f>SUM(F173)</f>
        <v>7850.5</v>
      </c>
      <c r="G172" s="114">
        <f>SUM(G173)</f>
        <v>7495.3</v>
      </c>
    </row>
    <row r="173" spans="1:7" ht="30" x14ac:dyDescent="0.2">
      <c r="A173" s="94" t="s">
        <v>81</v>
      </c>
      <c r="B173" s="10" t="s">
        <v>22</v>
      </c>
      <c r="C173" s="10" t="s">
        <v>13</v>
      </c>
      <c r="D173" s="13" t="s">
        <v>151</v>
      </c>
      <c r="E173" s="13" t="s">
        <v>78</v>
      </c>
      <c r="F173" s="113">
        <v>7850.5</v>
      </c>
      <c r="G173" s="113">
        <v>7495.3</v>
      </c>
    </row>
    <row r="174" spans="1:7" ht="105" x14ac:dyDescent="0.2">
      <c r="A174" s="116" t="s">
        <v>152</v>
      </c>
      <c r="B174" s="9" t="s">
        <v>22</v>
      </c>
      <c r="C174" s="9" t="s">
        <v>13</v>
      </c>
      <c r="D174" s="15" t="s">
        <v>153</v>
      </c>
      <c r="E174" s="15"/>
      <c r="F174" s="114">
        <f>SUM(F175)</f>
        <v>22</v>
      </c>
      <c r="G174" s="114">
        <f>SUM(G175)</f>
        <v>22</v>
      </c>
    </row>
    <row r="175" spans="1:7" ht="30" x14ac:dyDescent="0.2">
      <c r="A175" s="94" t="s">
        <v>81</v>
      </c>
      <c r="B175" s="10" t="s">
        <v>22</v>
      </c>
      <c r="C175" s="10" t="s">
        <v>13</v>
      </c>
      <c r="D175" s="13" t="s">
        <v>153</v>
      </c>
      <c r="E175" s="13" t="s">
        <v>78</v>
      </c>
      <c r="F175" s="113">
        <v>22</v>
      </c>
      <c r="G175" s="113">
        <v>22</v>
      </c>
    </row>
    <row r="176" spans="1:7" ht="105" x14ac:dyDescent="0.2">
      <c r="A176" s="116" t="s">
        <v>224</v>
      </c>
      <c r="B176" s="9" t="s">
        <v>22</v>
      </c>
      <c r="C176" s="9" t="s">
        <v>13</v>
      </c>
      <c r="D176" s="15" t="s">
        <v>154</v>
      </c>
      <c r="E176" s="13"/>
      <c r="F176" s="114">
        <f>SUM(F177)</f>
        <v>13836</v>
      </c>
      <c r="G176" s="114">
        <f>SUM(G177)</f>
        <v>13836</v>
      </c>
    </row>
    <row r="177" spans="1:7" ht="30" x14ac:dyDescent="0.2">
      <c r="A177" s="94" t="s">
        <v>81</v>
      </c>
      <c r="B177" s="10" t="s">
        <v>22</v>
      </c>
      <c r="C177" s="10" t="s">
        <v>13</v>
      </c>
      <c r="D177" s="13" t="s">
        <v>154</v>
      </c>
      <c r="E177" s="13" t="s">
        <v>78</v>
      </c>
      <c r="F177" s="113">
        <v>13836</v>
      </c>
      <c r="G177" s="113">
        <v>13836</v>
      </c>
    </row>
    <row r="178" spans="1:7" ht="30" x14ac:dyDescent="0.2">
      <c r="A178" s="100" t="s">
        <v>155</v>
      </c>
      <c r="B178" s="9" t="s">
        <v>22</v>
      </c>
      <c r="C178" s="9" t="s">
        <v>13</v>
      </c>
      <c r="D178" s="15" t="s">
        <v>156</v>
      </c>
      <c r="E178" s="13"/>
      <c r="F178" s="114">
        <f>SUM(F179)</f>
        <v>150</v>
      </c>
      <c r="G178" s="114">
        <f>SUM(G179)</f>
        <v>150</v>
      </c>
    </row>
    <row r="179" spans="1:7" ht="30" x14ac:dyDescent="0.2">
      <c r="A179" s="94" t="s">
        <v>81</v>
      </c>
      <c r="B179" s="10" t="s">
        <v>22</v>
      </c>
      <c r="C179" s="10" t="s">
        <v>13</v>
      </c>
      <c r="D179" s="13" t="s">
        <v>156</v>
      </c>
      <c r="E179" s="13" t="s">
        <v>78</v>
      </c>
      <c r="F179" s="113">
        <v>150</v>
      </c>
      <c r="G179" s="113">
        <v>150</v>
      </c>
    </row>
    <row r="180" spans="1:7" ht="60" x14ac:dyDescent="0.2">
      <c r="A180" s="116" t="s">
        <v>250</v>
      </c>
      <c r="B180" s="9" t="s">
        <v>22</v>
      </c>
      <c r="C180" s="9" t="s">
        <v>13</v>
      </c>
      <c r="D180" s="15" t="s">
        <v>170</v>
      </c>
      <c r="E180" s="15"/>
      <c r="F180" s="114">
        <f t="shared" ref="F180:G183" si="22">SUM(F181)</f>
        <v>50</v>
      </c>
      <c r="G180" s="114">
        <f t="shared" si="22"/>
        <v>50</v>
      </c>
    </row>
    <row r="181" spans="1:7" ht="45" x14ac:dyDescent="0.2">
      <c r="A181" s="116" t="s">
        <v>167</v>
      </c>
      <c r="B181" s="9" t="s">
        <v>22</v>
      </c>
      <c r="C181" s="9" t="s">
        <v>13</v>
      </c>
      <c r="D181" s="15" t="s">
        <v>171</v>
      </c>
      <c r="E181" s="15"/>
      <c r="F181" s="114">
        <f t="shared" si="22"/>
        <v>50</v>
      </c>
      <c r="G181" s="114">
        <f t="shared" si="22"/>
        <v>50</v>
      </c>
    </row>
    <row r="182" spans="1:7" ht="30" x14ac:dyDescent="0.2">
      <c r="A182" s="116" t="s">
        <v>187</v>
      </c>
      <c r="B182" s="9" t="s">
        <v>22</v>
      </c>
      <c r="C182" s="9" t="s">
        <v>13</v>
      </c>
      <c r="D182" s="15" t="s">
        <v>189</v>
      </c>
      <c r="E182" s="15"/>
      <c r="F182" s="114">
        <f t="shared" si="22"/>
        <v>50</v>
      </c>
      <c r="G182" s="114">
        <f t="shared" si="22"/>
        <v>50</v>
      </c>
    </row>
    <row r="183" spans="1:7" ht="60" x14ac:dyDescent="0.2">
      <c r="A183" s="116" t="s">
        <v>225</v>
      </c>
      <c r="B183" s="9" t="s">
        <v>22</v>
      </c>
      <c r="C183" s="9" t="s">
        <v>13</v>
      </c>
      <c r="D183" s="15" t="s">
        <v>221</v>
      </c>
      <c r="E183" s="15"/>
      <c r="F183" s="114">
        <f t="shared" si="22"/>
        <v>50</v>
      </c>
      <c r="G183" s="114">
        <f t="shared" si="22"/>
        <v>50</v>
      </c>
    </row>
    <row r="184" spans="1:7" ht="30" x14ac:dyDescent="0.2">
      <c r="A184" s="94" t="s">
        <v>81</v>
      </c>
      <c r="B184" s="10" t="s">
        <v>22</v>
      </c>
      <c r="C184" s="10" t="s">
        <v>13</v>
      </c>
      <c r="D184" s="13" t="s">
        <v>221</v>
      </c>
      <c r="E184" s="13" t="s">
        <v>78</v>
      </c>
      <c r="F184" s="113">
        <v>50</v>
      </c>
      <c r="G184" s="113">
        <v>50</v>
      </c>
    </row>
    <row r="185" spans="1:7" ht="15" x14ac:dyDescent="0.2">
      <c r="A185" s="95" t="s">
        <v>24</v>
      </c>
      <c r="B185" s="17" t="s">
        <v>22</v>
      </c>
      <c r="C185" s="17" t="s">
        <v>25</v>
      </c>
      <c r="D185" s="17"/>
      <c r="E185" s="17"/>
      <c r="F185" s="114">
        <f>SUM(F186,F204)</f>
        <v>44541.599999999999</v>
      </c>
      <c r="G185" s="114">
        <f>SUM(G186,G204)</f>
        <v>43358.799999999996</v>
      </c>
    </row>
    <row r="186" spans="1:7" ht="45" x14ac:dyDescent="0.2">
      <c r="A186" s="116" t="s">
        <v>302</v>
      </c>
      <c r="B186" s="9" t="s">
        <v>22</v>
      </c>
      <c r="C186" s="9" t="s">
        <v>25</v>
      </c>
      <c r="D186" s="15" t="s">
        <v>120</v>
      </c>
      <c r="E186" s="15"/>
      <c r="F186" s="114">
        <f>SUM(F187)</f>
        <v>43995.6</v>
      </c>
      <c r="G186" s="114">
        <f>SUM(G187)</f>
        <v>42812.799999999996</v>
      </c>
    </row>
    <row r="187" spans="1:7" ht="30" x14ac:dyDescent="0.2">
      <c r="A187" s="100" t="s">
        <v>146</v>
      </c>
      <c r="B187" s="9" t="s">
        <v>22</v>
      </c>
      <c r="C187" s="9" t="s">
        <v>25</v>
      </c>
      <c r="D187" s="15" t="s">
        <v>149</v>
      </c>
      <c r="E187" s="15"/>
      <c r="F187" s="114">
        <f>SUM(F188,F201)</f>
        <v>43995.6</v>
      </c>
      <c r="G187" s="114">
        <f>SUM(G188,G201)</f>
        <v>42812.799999999996</v>
      </c>
    </row>
    <row r="188" spans="1:7" ht="15" x14ac:dyDescent="0.2">
      <c r="A188" s="116" t="s">
        <v>157</v>
      </c>
      <c r="B188" s="9" t="s">
        <v>22</v>
      </c>
      <c r="C188" s="9" t="s">
        <v>25</v>
      </c>
      <c r="D188" s="15" t="s">
        <v>158</v>
      </c>
      <c r="E188" s="15"/>
      <c r="F188" s="114">
        <f>SUM(F189,F191,F193,F195,F197,F199)</f>
        <v>42480.4</v>
      </c>
      <c r="G188" s="114">
        <f>SUM(G189,G191,G193,G195,G197,G199)</f>
        <v>41802.699999999997</v>
      </c>
    </row>
    <row r="189" spans="1:7" ht="30" x14ac:dyDescent="0.2">
      <c r="A189" s="116" t="s">
        <v>148</v>
      </c>
      <c r="B189" s="9" t="s">
        <v>22</v>
      </c>
      <c r="C189" s="9" t="s">
        <v>25</v>
      </c>
      <c r="D189" s="15" t="s">
        <v>159</v>
      </c>
      <c r="E189" s="15"/>
      <c r="F189" s="114">
        <f>SUM(F190)</f>
        <v>9052.4</v>
      </c>
      <c r="G189" s="114">
        <f>SUM(G190)</f>
        <v>8595.7000000000007</v>
      </c>
    </row>
    <row r="190" spans="1:7" ht="30" x14ac:dyDescent="0.2">
      <c r="A190" s="94" t="s">
        <v>81</v>
      </c>
      <c r="B190" s="10" t="s">
        <v>22</v>
      </c>
      <c r="C190" s="10" t="s">
        <v>25</v>
      </c>
      <c r="D190" s="13" t="s">
        <v>159</v>
      </c>
      <c r="E190" s="13" t="s">
        <v>78</v>
      </c>
      <c r="F190" s="113">
        <v>9052.4</v>
      </c>
      <c r="G190" s="113">
        <v>8595.7000000000007</v>
      </c>
    </row>
    <row r="191" spans="1:7" ht="30" x14ac:dyDescent="0.2">
      <c r="A191" s="116" t="s">
        <v>281</v>
      </c>
      <c r="B191" s="9" t="s">
        <v>22</v>
      </c>
      <c r="C191" s="9" t="s">
        <v>25</v>
      </c>
      <c r="D191" s="9" t="s">
        <v>160</v>
      </c>
      <c r="E191" s="9"/>
      <c r="F191" s="114">
        <f>SUM(F192)</f>
        <v>950</v>
      </c>
      <c r="G191" s="114">
        <f>SUM(G192)</f>
        <v>950</v>
      </c>
    </row>
    <row r="192" spans="1:7" ht="30" x14ac:dyDescent="0.2">
      <c r="A192" s="94" t="s">
        <v>81</v>
      </c>
      <c r="B192" s="10" t="s">
        <v>22</v>
      </c>
      <c r="C192" s="10" t="s">
        <v>25</v>
      </c>
      <c r="D192" s="10" t="s">
        <v>160</v>
      </c>
      <c r="E192" s="13" t="s">
        <v>78</v>
      </c>
      <c r="F192" s="113">
        <v>950</v>
      </c>
      <c r="G192" s="113">
        <v>950</v>
      </c>
    </row>
    <row r="193" spans="1:7" ht="105" x14ac:dyDescent="0.2">
      <c r="A193" s="116" t="s">
        <v>224</v>
      </c>
      <c r="B193" s="9" t="s">
        <v>22</v>
      </c>
      <c r="C193" s="9" t="s">
        <v>25</v>
      </c>
      <c r="D193" s="15" t="s">
        <v>161</v>
      </c>
      <c r="E193" s="15"/>
      <c r="F193" s="114">
        <f>SUM(F194)</f>
        <v>25061</v>
      </c>
      <c r="G193" s="114">
        <f>SUM(G194)</f>
        <v>25061</v>
      </c>
    </row>
    <row r="194" spans="1:7" ht="30" x14ac:dyDescent="0.2">
      <c r="A194" s="94" t="s">
        <v>81</v>
      </c>
      <c r="B194" s="10" t="s">
        <v>22</v>
      </c>
      <c r="C194" s="10" t="s">
        <v>25</v>
      </c>
      <c r="D194" s="13" t="s">
        <v>161</v>
      </c>
      <c r="E194" s="13" t="s">
        <v>78</v>
      </c>
      <c r="F194" s="113">
        <v>25061</v>
      </c>
      <c r="G194" s="113">
        <v>25061</v>
      </c>
    </row>
    <row r="195" spans="1:7" ht="45" x14ac:dyDescent="0.2">
      <c r="A195" s="116" t="s">
        <v>162</v>
      </c>
      <c r="B195" s="9" t="s">
        <v>22</v>
      </c>
      <c r="C195" s="9" t="s">
        <v>25</v>
      </c>
      <c r="D195" s="15" t="s">
        <v>163</v>
      </c>
      <c r="E195" s="15"/>
      <c r="F195" s="114">
        <f>SUM(F196)</f>
        <v>451</v>
      </c>
      <c r="G195" s="114">
        <f>SUM(G196)</f>
        <v>451</v>
      </c>
    </row>
    <row r="196" spans="1:7" ht="30" x14ac:dyDescent="0.2">
      <c r="A196" s="94" t="s">
        <v>81</v>
      </c>
      <c r="B196" s="10" t="s">
        <v>22</v>
      </c>
      <c r="C196" s="10" t="s">
        <v>25</v>
      </c>
      <c r="D196" s="13" t="s">
        <v>163</v>
      </c>
      <c r="E196" s="13" t="s">
        <v>78</v>
      </c>
      <c r="F196" s="113">
        <v>451</v>
      </c>
      <c r="G196" s="113">
        <v>451</v>
      </c>
    </row>
    <row r="197" spans="1:7" ht="60" x14ac:dyDescent="0.2">
      <c r="A197" s="100" t="s">
        <v>326</v>
      </c>
      <c r="B197" s="9" t="s">
        <v>22</v>
      </c>
      <c r="C197" s="9" t="s">
        <v>25</v>
      </c>
      <c r="D197" s="9" t="s">
        <v>327</v>
      </c>
      <c r="E197" s="13"/>
      <c r="F197" s="114">
        <f>SUM(F198)</f>
        <v>3060</v>
      </c>
      <c r="G197" s="114">
        <f>SUM(G198)</f>
        <v>2839</v>
      </c>
    </row>
    <row r="198" spans="1:7" ht="30" x14ac:dyDescent="0.2">
      <c r="A198" s="94" t="s">
        <v>81</v>
      </c>
      <c r="B198" s="10" t="s">
        <v>22</v>
      </c>
      <c r="C198" s="10" t="s">
        <v>25</v>
      </c>
      <c r="D198" s="10" t="s">
        <v>327</v>
      </c>
      <c r="E198" s="13" t="s">
        <v>78</v>
      </c>
      <c r="F198" s="113">
        <v>3060</v>
      </c>
      <c r="G198" s="113">
        <v>2839</v>
      </c>
    </row>
    <row r="199" spans="1:7" ht="45" x14ac:dyDescent="0.2">
      <c r="A199" s="116" t="s">
        <v>328</v>
      </c>
      <c r="B199" s="9" t="s">
        <v>22</v>
      </c>
      <c r="C199" s="9" t="s">
        <v>25</v>
      </c>
      <c r="D199" s="15" t="s">
        <v>329</v>
      </c>
      <c r="E199" s="15"/>
      <c r="F199" s="114">
        <f>SUM(F200)</f>
        <v>3906</v>
      </c>
      <c r="G199" s="114">
        <f>SUM(G200)</f>
        <v>3906</v>
      </c>
    </row>
    <row r="200" spans="1:7" ht="30" x14ac:dyDescent="0.2">
      <c r="A200" s="94" t="s">
        <v>81</v>
      </c>
      <c r="B200" s="10" t="s">
        <v>22</v>
      </c>
      <c r="C200" s="10" t="s">
        <v>25</v>
      </c>
      <c r="D200" s="13" t="s">
        <v>329</v>
      </c>
      <c r="E200" s="13" t="s">
        <v>78</v>
      </c>
      <c r="F200" s="113">
        <v>3906</v>
      </c>
      <c r="G200" s="113">
        <v>3906</v>
      </c>
    </row>
    <row r="201" spans="1:7" ht="15" x14ac:dyDescent="0.2">
      <c r="A201" s="100" t="s">
        <v>275</v>
      </c>
      <c r="B201" s="9" t="s">
        <v>22</v>
      </c>
      <c r="C201" s="9" t="s">
        <v>25</v>
      </c>
      <c r="D201" s="15" t="s">
        <v>276</v>
      </c>
      <c r="E201" s="13"/>
      <c r="F201" s="114">
        <f>SUM(F202)</f>
        <v>1515.2</v>
      </c>
      <c r="G201" s="114">
        <f>SUM(G202)</f>
        <v>1010.1</v>
      </c>
    </row>
    <row r="202" spans="1:7" ht="45" x14ac:dyDescent="0.2">
      <c r="A202" s="100" t="s">
        <v>277</v>
      </c>
      <c r="B202" s="9" t="s">
        <v>22</v>
      </c>
      <c r="C202" s="9" t="s">
        <v>25</v>
      </c>
      <c r="D202" s="15" t="s">
        <v>278</v>
      </c>
      <c r="E202" s="15"/>
      <c r="F202" s="114">
        <f>SUM(F203)</f>
        <v>1515.2</v>
      </c>
      <c r="G202" s="114">
        <f>SUM(G203)</f>
        <v>1010.1</v>
      </c>
    </row>
    <row r="203" spans="1:7" ht="30" x14ac:dyDescent="0.2">
      <c r="A203" s="94" t="s">
        <v>81</v>
      </c>
      <c r="B203" s="10" t="s">
        <v>22</v>
      </c>
      <c r="C203" s="10" t="s">
        <v>25</v>
      </c>
      <c r="D203" s="13" t="s">
        <v>278</v>
      </c>
      <c r="E203" s="13" t="s">
        <v>78</v>
      </c>
      <c r="F203" s="113">
        <v>1515.2</v>
      </c>
      <c r="G203" s="113">
        <v>1010.1</v>
      </c>
    </row>
    <row r="204" spans="1:7" ht="45" x14ac:dyDescent="0.2">
      <c r="A204" s="116" t="s">
        <v>306</v>
      </c>
      <c r="B204" s="9" t="s">
        <v>22</v>
      </c>
      <c r="C204" s="9" t="s">
        <v>25</v>
      </c>
      <c r="D204" s="15" t="s">
        <v>170</v>
      </c>
      <c r="E204" s="15"/>
      <c r="F204" s="114">
        <f>SUM(F205)</f>
        <v>546</v>
      </c>
      <c r="G204" s="114">
        <f>SUM(G205)</f>
        <v>546</v>
      </c>
    </row>
    <row r="205" spans="1:7" ht="45" x14ac:dyDescent="0.2">
      <c r="A205" s="116" t="s">
        <v>167</v>
      </c>
      <c r="B205" s="9" t="s">
        <v>22</v>
      </c>
      <c r="C205" s="9" t="s">
        <v>25</v>
      </c>
      <c r="D205" s="15" t="s">
        <v>171</v>
      </c>
      <c r="E205" s="15"/>
      <c r="F205" s="114">
        <f>SUM(F206,F209)</f>
        <v>546</v>
      </c>
      <c r="G205" s="114">
        <f>SUM(G206,G209)</f>
        <v>546</v>
      </c>
    </row>
    <row r="206" spans="1:7" ht="30" x14ac:dyDescent="0.2">
      <c r="A206" s="116" t="s">
        <v>187</v>
      </c>
      <c r="B206" s="9" t="s">
        <v>22</v>
      </c>
      <c r="C206" s="9" t="s">
        <v>25</v>
      </c>
      <c r="D206" s="15" t="s">
        <v>189</v>
      </c>
      <c r="E206" s="15"/>
      <c r="F206" s="114">
        <f>SUM(F207)</f>
        <v>50</v>
      </c>
      <c r="G206" s="114">
        <f>SUM(G207)</f>
        <v>50</v>
      </c>
    </row>
    <row r="207" spans="1:7" ht="60" x14ac:dyDescent="0.2">
      <c r="A207" s="116" t="s">
        <v>225</v>
      </c>
      <c r="B207" s="9" t="s">
        <v>22</v>
      </c>
      <c r="C207" s="9" t="s">
        <v>25</v>
      </c>
      <c r="D207" s="15" t="s">
        <v>221</v>
      </c>
      <c r="E207" s="15"/>
      <c r="F207" s="114">
        <f>SUM(F208)</f>
        <v>50</v>
      </c>
      <c r="G207" s="114">
        <f>SUM(G208)</f>
        <v>50</v>
      </c>
    </row>
    <row r="208" spans="1:7" ht="30" x14ac:dyDescent="0.2">
      <c r="A208" s="94" t="s">
        <v>81</v>
      </c>
      <c r="B208" s="10" t="s">
        <v>22</v>
      </c>
      <c r="C208" s="10" t="s">
        <v>25</v>
      </c>
      <c r="D208" s="13" t="s">
        <v>221</v>
      </c>
      <c r="E208" s="13" t="s">
        <v>78</v>
      </c>
      <c r="F208" s="113">
        <v>50</v>
      </c>
      <c r="G208" s="113">
        <v>50</v>
      </c>
    </row>
    <row r="209" spans="1:7" ht="30" x14ac:dyDescent="0.2">
      <c r="A209" s="116" t="s">
        <v>168</v>
      </c>
      <c r="B209" s="9" t="s">
        <v>22</v>
      </c>
      <c r="C209" s="9" t="s">
        <v>25</v>
      </c>
      <c r="D209" s="15" t="s">
        <v>172</v>
      </c>
      <c r="E209" s="15"/>
      <c r="F209" s="114">
        <f>SUM(F210)</f>
        <v>496</v>
      </c>
      <c r="G209" s="114">
        <f>SUM(G210)</f>
        <v>496</v>
      </c>
    </row>
    <row r="210" spans="1:7" ht="45" x14ac:dyDescent="0.2">
      <c r="A210" s="116" t="s">
        <v>169</v>
      </c>
      <c r="B210" s="9" t="s">
        <v>22</v>
      </c>
      <c r="C210" s="9" t="s">
        <v>25</v>
      </c>
      <c r="D210" s="15" t="s">
        <v>173</v>
      </c>
      <c r="E210" s="15"/>
      <c r="F210" s="114">
        <f>SUM(F211)</f>
        <v>496</v>
      </c>
      <c r="G210" s="114">
        <f>SUM(G211)</f>
        <v>496</v>
      </c>
    </row>
    <row r="211" spans="1:7" ht="30" x14ac:dyDescent="0.2">
      <c r="A211" s="94" t="s">
        <v>81</v>
      </c>
      <c r="B211" s="10" t="s">
        <v>22</v>
      </c>
      <c r="C211" s="10" t="s">
        <v>25</v>
      </c>
      <c r="D211" s="13" t="s">
        <v>173</v>
      </c>
      <c r="E211" s="13" t="s">
        <v>78</v>
      </c>
      <c r="F211" s="113">
        <v>496</v>
      </c>
      <c r="G211" s="113">
        <v>496</v>
      </c>
    </row>
    <row r="212" spans="1:7" ht="30" x14ac:dyDescent="0.2">
      <c r="A212" s="115" t="s">
        <v>222</v>
      </c>
      <c r="B212" s="8" t="s">
        <v>22</v>
      </c>
      <c r="C212" s="8" t="s">
        <v>15</v>
      </c>
      <c r="D212" s="13"/>
      <c r="E212" s="13"/>
      <c r="F212" s="114">
        <f t="shared" ref="F212:G213" si="23">SUM(F213)</f>
        <v>13678.8</v>
      </c>
      <c r="G212" s="114">
        <f t="shared" si="23"/>
        <v>13003.3</v>
      </c>
    </row>
    <row r="213" spans="1:7" ht="45" x14ac:dyDescent="0.2">
      <c r="A213" s="116" t="s">
        <v>305</v>
      </c>
      <c r="B213" s="9" t="s">
        <v>22</v>
      </c>
      <c r="C213" s="9" t="s">
        <v>15</v>
      </c>
      <c r="D213" s="15" t="s">
        <v>120</v>
      </c>
      <c r="E213" s="13"/>
      <c r="F213" s="114">
        <f t="shared" si="23"/>
        <v>13678.8</v>
      </c>
      <c r="G213" s="114">
        <f t="shared" si="23"/>
        <v>13003.3</v>
      </c>
    </row>
    <row r="214" spans="1:7" ht="30" x14ac:dyDescent="0.2">
      <c r="A214" s="100" t="s">
        <v>146</v>
      </c>
      <c r="B214" s="9" t="s">
        <v>22</v>
      </c>
      <c r="C214" s="9" t="s">
        <v>15</v>
      </c>
      <c r="D214" s="15" t="s">
        <v>149</v>
      </c>
      <c r="E214" s="13"/>
      <c r="F214" s="114">
        <f>SUM(F215)</f>
        <v>13678.8</v>
      </c>
      <c r="G214" s="114">
        <f>SUM(G215)</f>
        <v>13003.3</v>
      </c>
    </row>
    <row r="215" spans="1:7" ht="15" x14ac:dyDescent="0.2">
      <c r="A215" s="100" t="s">
        <v>164</v>
      </c>
      <c r="B215" s="9" t="s">
        <v>22</v>
      </c>
      <c r="C215" s="9" t="s">
        <v>15</v>
      </c>
      <c r="D215" s="15" t="s">
        <v>165</v>
      </c>
      <c r="E215" s="15"/>
      <c r="F215" s="114">
        <f>SUM(F216,F218)</f>
        <v>13678.8</v>
      </c>
      <c r="G215" s="114">
        <f>SUM(G216,G218)</f>
        <v>13003.3</v>
      </c>
    </row>
    <row r="216" spans="1:7" ht="30" x14ac:dyDescent="0.2">
      <c r="A216" s="100" t="s">
        <v>148</v>
      </c>
      <c r="B216" s="9" t="s">
        <v>22</v>
      </c>
      <c r="C216" s="9" t="s">
        <v>15</v>
      </c>
      <c r="D216" s="15" t="s">
        <v>166</v>
      </c>
      <c r="E216" s="15"/>
      <c r="F216" s="114">
        <f>SUM(F217)</f>
        <v>12796.8</v>
      </c>
      <c r="G216" s="114">
        <f>SUM(G217)</f>
        <v>12121.3</v>
      </c>
    </row>
    <row r="217" spans="1:7" ht="30" x14ac:dyDescent="0.2">
      <c r="A217" s="94" t="s">
        <v>81</v>
      </c>
      <c r="B217" s="10" t="s">
        <v>22</v>
      </c>
      <c r="C217" s="10" t="s">
        <v>15</v>
      </c>
      <c r="D217" s="13" t="s">
        <v>166</v>
      </c>
      <c r="E217" s="13" t="s">
        <v>78</v>
      </c>
      <c r="F217" s="113">
        <v>12796.8</v>
      </c>
      <c r="G217" s="113">
        <v>12121.3</v>
      </c>
    </row>
    <row r="218" spans="1:7" ht="105" x14ac:dyDescent="0.2">
      <c r="A218" s="116" t="s">
        <v>224</v>
      </c>
      <c r="B218" s="9" t="s">
        <v>22</v>
      </c>
      <c r="C218" s="9" t="s">
        <v>15</v>
      </c>
      <c r="D218" s="15" t="s">
        <v>223</v>
      </c>
      <c r="E218" s="15"/>
      <c r="F218" s="114">
        <f>SUM(F219)</f>
        <v>882</v>
      </c>
      <c r="G218" s="114">
        <f>SUM(G219)</f>
        <v>882</v>
      </c>
    </row>
    <row r="219" spans="1:7" ht="30" x14ac:dyDescent="0.2">
      <c r="A219" s="94" t="s">
        <v>81</v>
      </c>
      <c r="B219" s="10" t="s">
        <v>22</v>
      </c>
      <c r="C219" s="10" t="s">
        <v>15</v>
      </c>
      <c r="D219" s="13" t="s">
        <v>223</v>
      </c>
      <c r="E219" s="13" t="s">
        <v>78</v>
      </c>
      <c r="F219" s="113">
        <v>882</v>
      </c>
      <c r="G219" s="113">
        <v>882</v>
      </c>
    </row>
    <row r="220" spans="1:7" ht="15" x14ac:dyDescent="0.2">
      <c r="A220" s="95" t="s">
        <v>27</v>
      </c>
      <c r="B220" s="18" t="s">
        <v>22</v>
      </c>
      <c r="C220" s="18" t="s">
        <v>22</v>
      </c>
      <c r="D220" s="18"/>
      <c r="E220" s="18"/>
      <c r="F220" s="106">
        <f t="shared" ref="F220:G224" si="24">SUM(F221)</f>
        <v>314.2</v>
      </c>
      <c r="G220" s="106">
        <f t="shared" si="24"/>
        <v>314.2</v>
      </c>
    </row>
    <row r="221" spans="1:7" ht="45" x14ac:dyDescent="0.2">
      <c r="A221" s="116" t="s">
        <v>305</v>
      </c>
      <c r="B221" s="15" t="s">
        <v>22</v>
      </c>
      <c r="C221" s="15" t="s">
        <v>22</v>
      </c>
      <c r="D221" s="15" t="s">
        <v>120</v>
      </c>
      <c r="E221" s="15"/>
      <c r="F221" s="106">
        <f t="shared" si="24"/>
        <v>314.2</v>
      </c>
      <c r="G221" s="106">
        <f t="shared" si="24"/>
        <v>314.2</v>
      </c>
    </row>
    <row r="222" spans="1:7" ht="30" x14ac:dyDescent="0.2">
      <c r="A222" s="116" t="s">
        <v>174</v>
      </c>
      <c r="B222" s="15" t="s">
        <v>22</v>
      </c>
      <c r="C222" s="15" t="s">
        <v>22</v>
      </c>
      <c r="D222" s="15" t="s">
        <v>121</v>
      </c>
      <c r="E222" s="15"/>
      <c r="F222" s="106">
        <f t="shared" si="24"/>
        <v>314.2</v>
      </c>
      <c r="G222" s="106">
        <f t="shared" si="24"/>
        <v>314.2</v>
      </c>
    </row>
    <row r="223" spans="1:7" ht="15" x14ac:dyDescent="0.2">
      <c r="A223" s="116" t="s">
        <v>119</v>
      </c>
      <c r="B223" s="15" t="s">
        <v>22</v>
      </c>
      <c r="C223" s="15" t="s">
        <v>22</v>
      </c>
      <c r="D223" s="15" t="s">
        <v>122</v>
      </c>
      <c r="E223" s="15"/>
      <c r="F223" s="106">
        <f t="shared" si="24"/>
        <v>314.2</v>
      </c>
      <c r="G223" s="106">
        <f t="shared" si="24"/>
        <v>314.2</v>
      </c>
    </row>
    <row r="224" spans="1:7" ht="30" x14ac:dyDescent="0.2">
      <c r="A224" s="116" t="s">
        <v>175</v>
      </c>
      <c r="B224" s="15" t="s">
        <v>22</v>
      </c>
      <c r="C224" s="15" t="s">
        <v>22</v>
      </c>
      <c r="D224" s="15" t="s">
        <v>176</v>
      </c>
      <c r="E224" s="15"/>
      <c r="F224" s="106">
        <f t="shared" si="24"/>
        <v>314.2</v>
      </c>
      <c r="G224" s="106">
        <f t="shared" si="24"/>
        <v>314.2</v>
      </c>
    </row>
    <row r="225" spans="1:7" ht="30" x14ac:dyDescent="0.2">
      <c r="A225" s="94" t="s">
        <v>81</v>
      </c>
      <c r="B225" s="13" t="s">
        <v>22</v>
      </c>
      <c r="C225" s="13" t="s">
        <v>22</v>
      </c>
      <c r="D225" s="13" t="s">
        <v>176</v>
      </c>
      <c r="E225" s="10" t="s">
        <v>78</v>
      </c>
      <c r="F225" s="97">
        <v>314.2</v>
      </c>
      <c r="G225" s="97">
        <v>314.2</v>
      </c>
    </row>
    <row r="226" spans="1:7" ht="15" x14ac:dyDescent="0.2">
      <c r="A226" s="95" t="s">
        <v>295</v>
      </c>
      <c r="B226" s="18" t="s">
        <v>22</v>
      </c>
      <c r="C226" s="18" t="s">
        <v>28</v>
      </c>
      <c r="D226" s="18"/>
      <c r="E226" s="18"/>
      <c r="F226" s="106">
        <f t="shared" ref="F226:G230" si="25">SUM(F227)</f>
        <v>281</v>
      </c>
      <c r="G226" s="106">
        <f t="shared" si="25"/>
        <v>273.8</v>
      </c>
    </row>
    <row r="227" spans="1:7" ht="45" x14ac:dyDescent="0.2">
      <c r="A227" s="116" t="s">
        <v>296</v>
      </c>
      <c r="B227" s="9" t="s">
        <v>22</v>
      </c>
      <c r="C227" s="9" t="s">
        <v>28</v>
      </c>
      <c r="D227" s="15" t="s">
        <v>120</v>
      </c>
      <c r="E227" s="10"/>
      <c r="F227" s="106">
        <f t="shared" si="25"/>
        <v>281</v>
      </c>
      <c r="G227" s="106">
        <f t="shared" si="25"/>
        <v>273.8</v>
      </c>
    </row>
    <row r="228" spans="1:7" ht="30" x14ac:dyDescent="0.2">
      <c r="A228" s="100" t="s">
        <v>146</v>
      </c>
      <c r="B228" s="9" t="s">
        <v>22</v>
      </c>
      <c r="C228" s="9" t="s">
        <v>28</v>
      </c>
      <c r="D228" s="15" t="s">
        <v>149</v>
      </c>
      <c r="E228" s="10"/>
      <c r="F228" s="106">
        <f t="shared" si="25"/>
        <v>281</v>
      </c>
      <c r="G228" s="106">
        <f t="shared" si="25"/>
        <v>273.8</v>
      </c>
    </row>
    <row r="229" spans="1:7" ht="15" x14ac:dyDescent="0.2">
      <c r="A229" s="116" t="s">
        <v>157</v>
      </c>
      <c r="B229" s="9" t="s">
        <v>22</v>
      </c>
      <c r="C229" s="9" t="s">
        <v>28</v>
      </c>
      <c r="D229" s="15" t="s">
        <v>158</v>
      </c>
      <c r="E229" s="10"/>
      <c r="F229" s="106">
        <f t="shared" si="25"/>
        <v>281</v>
      </c>
      <c r="G229" s="106">
        <f t="shared" si="25"/>
        <v>273.8</v>
      </c>
    </row>
    <row r="230" spans="1:7" ht="30" x14ac:dyDescent="0.2">
      <c r="A230" s="100" t="s">
        <v>297</v>
      </c>
      <c r="B230" s="9" t="s">
        <v>22</v>
      </c>
      <c r="C230" s="9" t="s">
        <v>28</v>
      </c>
      <c r="D230" s="15" t="s">
        <v>298</v>
      </c>
      <c r="E230" s="15"/>
      <c r="F230" s="114">
        <f t="shared" si="25"/>
        <v>281</v>
      </c>
      <c r="G230" s="114">
        <f t="shared" si="25"/>
        <v>273.8</v>
      </c>
    </row>
    <row r="231" spans="1:7" ht="30.75" thickBot="1" x14ac:dyDescent="0.25">
      <c r="A231" s="94" t="s">
        <v>111</v>
      </c>
      <c r="B231" s="10" t="s">
        <v>22</v>
      </c>
      <c r="C231" s="10" t="s">
        <v>28</v>
      </c>
      <c r="D231" s="13" t="s">
        <v>298</v>
      </c>
      <c r="E231" s="13" t="s">
        <v>74</v>
      </c>
      <c r="F231" s="113">
        <v>281</v>
      </c>
      <c r="G231" s="130">
        <v>273.8</v>
      </c>
    </row>
    <row r="232" spans="1:7" s="43" customFormat="1" ht="17.25" thickTop="1" thickBot="1" x14ac:dyDescent="0.25">
      <c r="A232" s="101" t="s">
        <v>68</v>
      </c>
      <c r="B232" s="6" t="s">
        <v>20</v>
      </c>
      <c r="C232" s="6"/>
      <c r="D232" s="6"/>
      <c r="E232" s="6"/>
      <c r="F232" s="111">
        <f>SUM(F233)</f>
        <v>12156.8</v>
      </c>
      <c r="G232" s="111">
        <f>SUM(G233)</f>
        <v>11675.8</v>
      </c>
    </row>
    <row r="233" spans="1:7" ht="15.75" thickTop="1" x14ac:dyDescent="0.2">
      <c r="A233" s="141" t="s">
        <v>46</v>
      </c>
      <c r="B233" s="14" t="s">
        <v>20</v>
      </c>
      <c r="C233" s="14" t="s">
        <v>13</v>
      </c>
      <c r="D233" s="14"/>
      <c r="E233" s="14"/>
      <c r="F233" s="142">
        <f>SUM(F234,F239)</f>
        <v>12156.8</v>
      </c>
      <c r="G233" s="142">
        <f>SUM(G234,G239)</f>
        <v>11675.8</v>
      </c>
    </row>
    <row r="234" spans="1:7" ht="45" x14ac:dyDescent="0.2">
      <c r="A234" s="127" t="s">
        <v>301</v>
      </c>
      <c r="B234" s="15" t="s">
        <v>20</v>
      </c>
      <c r="C234" s="15" t="s">
        <v>13</v>
      </c>
      <c r="D234" s="15" t="s">
        <v>142</v>
      </c>
      <c r="E234" s="15"/>
      <c r="F234" s="106">
        <f t="shared" ref="F234:G237" si="26">SUM(F235)</f>
        <v>11922.8</v>
      </c>
      <c r="G234" s="106">
        <f t="shared" si="26"/>
        <v>11441.8</v>
      </c>
    </row>
    <row r="235" spans="1:7" ht="30" x14ac:dyDescent="0.2">
      <c r="A235" s="100" t="s">
        <v>140</v>
      </c>
      <c r="B235" s="15" t="s">
        <v>20</v>
      </c>
      <c r="C235" s="15" t="s">
        <v>13</v>
      </c>
      <c r="D235" s="15" t="s">
        <v>143</v>
      </c>
      <c r="E235" s="15"/>
      <c r="F235" s="106">
        <f t="shared" si="26"/>
        <v>11922.8</v>
      </c>
      <c r="G235" s="106">
        <f t="shared" si="26"/>
        <v>11441.8</v>
      </c>
    </row>
    <row r="236" spans="1:7" ht="30" x14ac:dyDescent="0.2">
      <c r="A236" s="116" t="s">
        <v>177</v>
      </c>
      <c r="B236" s="15" t="s">
        <v>20</v>
      </c>
      <c r="C236" s="15" t="s">
        <v>13</v>
      </c>
      <c r="D236" s="15" t="s">
        <v>178</v>
      </c>
      <c r="E236" s="15"/>
      <c r="F236" s="106">
        <f t="shared" si="26"/>
        <v>11922.8</v>
      </c>
      <c r="G236" s="106">
        <f t="shared" si="26"/>
        <v>11441.8</v>
      </c>
    </row>
    <row r="237" spans="1:7" ht="30" x14ac:dyDescent="0.2">
      <c r="A237" s="116" t="s">
        <v>180</v>
      </c>
      <c r="B237" s="15" t="s">
        <v>20</v>
      </c>
      <c r="C237" s="15" t="s">
        <v>13</v>
      </c>
      <c r="D237" s="15" t="s">
        <v>179</v>
      </c>
      <c r="E237" s="15"/>
      <c r="F237" s="106">
        <f t="shared" si="26"/>
        <v>11922.8</v>
      </c>
      <c r="G237" s="106">
        <f t="shared" si="26"/>
        <v>11441.8</v>
      </c>
    </row>
    <row r="238" spans="1:7" ht="30" x14ac:dyDescent="0.2">
      <c r="A238" s="94" t="s">
        <v>81</v>
      </c>
      <c r="B238" s="10" t="s">
        <v>20</v>
      </c>
      <c r="C238" s="10" t="s">
        <v>13</v>
      </c>
      <c r="D238" s="13" t="s">
        <v>179</v>
      </c>
      <c r="E238" s="10" t="s">
        <v>78</v>
      </c>
      <c r="F238" s="97">
        <v>11922.8</v>
      </c>
      <c r="G238" s="97">
        <v>11441.8</v>
      </c>
    </row>
    <row r="239" spans="1:7" ht="45" x14ac:dyDescent="0.2">
      <c r="A239" s="116" t="s">
        <v>306</v>
      </c>
      <c r="B239" s="9" t="s">
        <v>20</v>
      </c>
      <c r="C239" s="9" t="s">
        <v>13</v>
      </c>
      <c r="D239" s="15" t="s">
        <v>170</v>
      </c>
      <c r="E239" s="64"/>
      <c r="F239" s="112">
        <f t="shared" ref="F239:G242" si="27">SUM(F240)</f>
        <v>234</v>
      </c>
      <c r="G239" s="112">
        <f t="shared" si="27"/>
        <v>234</v>
      </c>
    </row>
    <row r="240" spans="1:7" ht="45" x14ac:dyDescent="0.2">
      <c r="A240" s="116" t="s">
        <v>167</v>
      </c>
      <c r="B240" s="9" t="s">
        <v>20</v>
      </c>
      <c r="C240" s="9" t="s">
        <v>13</v>
      </c>
      <c r="D240" s="15" t="s">
        <v>171</v>
      </c>
      <c r="E240" s="13"/>
      <c r="F240" s="106">
        <f t="shared" si="27"/>
        <v>234</v>
      </c>
      <c r="G240" s="106">
        <f t="shared" si="27"/>
        <v>234</v>
      </c>
    </row>
    <row r="241" spans="1:7" ht="30" x14ac:dyDescent="0.2">
      <c r="A241" s="116" t="s">
        <v>168</v>
      </c>
      <c r="B241" s="9" t="s">
        <v>20</v>
      </c>
      <c r="C241" s="9" t="s">
        <v>13</v>
      </c>
      <c r="D241" s="15" t="s">
        <v>172</v>
      </c>
      <c r="E241" s="13"/>
      <c r="F241" s="106">
        <f t="shared" si="27"/>
        <v>234</v>
      </c>
      <c r="G241" s="106">
        <f t="shared" si="27"/>
        <v>234</v>
      </c>
    </row>
    <row r="242" spans="1:7" ht="60" x14ac:dyDescent="0.2">
      <c r="A242" s="121" t="s">
        <v>185</v>
      </c>
      <c r="B242" s="9" t="s">
        <v>20</v>
      </c>
      <c r="C242" s="9" t="s">
        <v>13</v>
      </c>
      <c r="D242" s="15" t="s">
        <v>186</v>
      </c>
      <c r="E242" s="13"/>
      <c r="F242" s="106">
        <f t="shared" si="27"/>
        <v>234</v>
      </c>
      <c r="G242" s="106">
        <f t="shared" si="27"/>
        <v>234</v>
      </c>
    </row>
    <row r="243" spans="1:7" ht="30.75" thickBot="1" x14ac:dyDescent="0.25">
      <c r="A243" s="94" t="s">
        <v>81</v>
      </c>
      <c r="B243" s="10" t="s">
        <v>20</v>
      </c>
      <c r="C243" s="10" t="s">
        <v>13</v>
      </c>
      <c r="D243" s="13" t="s">
        <v>186</v>
      </c>
      <c r="E243" s="30" t="s">
        <v>78</v>
      </c>
      <c r="F243" s="122">
        <v>234</v>
      </c>
      <c r="G243" s="122">
        <v>234</v>
      </c>
    </row>
    <row r="244" spans="1:7" s="43" customFormat="1" ht="17.25" thickTop="1" thickBot="1" x14ac:dyDescent="0.25">
      <c r="A244" s="101" t="s">
        <v>29</v>
      </c>
      <c r="B244" s="6" t="s">
        <v>30</v>
      </c>
      <c r="C244" s="6"/>
      <c r="D244" s="6"/>
      <c r="E244" s="6"/>
      <c r="F244" s="111">
        <f>SUM(F245,F260,F254)</f>
        <v>2447.4</v>
      </c>
      <c r="G244" s="111">
        <f>SUM(G245,G260,G254)</f>
        <v>2447.4</v>
      </c>
    </row>
    <row r="245" spans="1:7" ht="15.75" thickTop="1" x14ac:dyDescent="0.2">
      <c r="A245" s="141" t="s">
        <v>47</v>
      </c>
      <c r="B245" s="14" t="s">
        <v>30</v>
      </c>
      <c r="C245" s="14" t="s">
        <v>13</v>
      </c>
      <c r="D245" s="14"/>
      <c r="E245" s="14"/>
      <c r="F245" s="142">
        <f>SUM(F246)</f>
        <v>1422.4</v>
      </c>
      <c r="G245" s="142">
        <f>SUM(G246)</f>
        <v>1422.4</v>
      </c>
    </row>
    <row r="246" spans="1:7" ht="75" x14ac:dyDescent="0.2">
      <c r="A246" s="107" t="s">
        <v>282</v>
      </c>
      <c r="B246" s="15" t="s">
        <v>30</v>
      </c>
      <c r="C246" s="15" t="s">
        <v>13</v>
      </c>
      <c r="D246" s="15" t="s">
        <v>93</v>
      </c>
      <c r="E246" s="15"/>
      <c r="F246" s="106">
        <f>SUM(F247)</f>
        <v>1422.4</v>
      </c>
      <c r="G246" s="106">
        <f>SUM(G247)</f>
        <v>1422.4</v>
      </c>
    </row>
    <row r="247" spans="1:7" ht="45" x14ac:dyDescent="0.2">
      <c r="A247" s="107" t="s">
        <v>86</v>
      </c>
      <c r="B247" s="15" t="s">
        <v>30</v>
      </c>
      <c r="C247" s="15" t="s">
        <v>13</v>
      </c>
      <c r="D247" s="15" t="s">
        <v>94</v>
      </c>
      <c r="E247" s="15"/>
      <c r="F247" s="106">
        <f>SUM(F248,F251)</f>
        <v>1422.4</v>
      </c>
      <c r="G247" s="106">
        <f>SUM(G248,G251)</f>
        <v>1422.4</v>
      </c>
    </row>
    <row r="248" spans="1:7" ht="30" x14ac:dyDescent="0.2">
      <c r="A248" s="107" t="s">
        <v>87</v>
      </c>
      <c r="B248" s="15" t="s">
        <v>30</v>
      </c>
      <c r="C248" s="15" t="s">
        <v>13</v>
      </c>
      <c r="D248" s="15" t="s">
        <v>95</v>
      </c>
      <c r="E248" s="15"/>
      <c r="F248" s="106">
        <f>SUM(F249)</f>
        <v>1378</v>
      </c>
      <c r="G248" s="106">
        <f>SUM(G249)</f>
        <v>1378</v>
      </c>
    </row>
    <row r="249" spans="1:7" ht="15" x14ac:dyDescent="0.2">
      <c r="A249" s="96" t="s">
        <v>182</v>
      </c>
      <c r="B249" s="15" t="s">
        <v>30</v>
      </c>
      <c r="C249" s="15" t="s">
        <v>13</v>
      </c>
      <c r="D249" s="15" t="s">
        <v>181</v>
      </c>
      <c r="E249" s="15"/>
      <c r="F249" s="106">
        <f>SUM(F250)</f>
        <v>1378</v>
      </c>
      <c r="G249" s="106">
        <f>SUM(G250)</f>
        <v>1378</v>
      </c>
    </row>
    <row r="250" spans="1:7" ht="30" x14ac:dyDescent="0.2">
      <c r="A250" s="94" t="s">
        <v>76</v>
      </c>
      <c r="B250" s="10" t="s">
        <v>30</v>
      </c>
      <c r="C250" s="10" t="s">
        <v>13</v>
      </c>
      <c r="D250" s="13" t="s">
        <v>181</v>
      </c>
      <c r="E250" s="13" t="s">
        <v>77</v>
      </c>
      <c r="F250" s="97">
        <v>1378</v>
      </c>
      <c r="G250" s="97">
        <v>1378</v>
      </c>
    </row>
    <row r="251" spans="1:7" ht="30" x14ac:dyDescent="0.2">
      <c r="A251" s="100" t="s">
        <v>88</v>
      </c>
      <c r="B251" s="9" t="s">
        <v>30</v>
      </c>
      <c r="C251" s="9" t="s">
        <v>13</v>
      </c>
      <c r="D251" s="15" t="s">
        <v>96</v>
      </c>
      <c r="E251" s="13"/>
      <c r="F251" s="106">
        <f>SUM(F252)</f>
        <v>44.4</v>
      </c>
      <c r="G251" s="106">
        <f>SUM(G252)</f>
        <v>44.4</v>
      </c>
    </row>
    <row r="252" spans="1:7" ht="75" x14ac:dyDescent="0.2">
      <c r="A252" s="116" t="s">
        <v>184</v>
      </c>
      <c r="B252" s="9" t="s">
        <v>30</v>
      </c>
      <c r="C252" s="9" t="s">
        <v>13</v>
      </c>
      <c r="D252" s="15" t="s">
        <v>183</v>
      </c>
      <c r="E252" s="15"/>
      <c r="F252" s="106">
        <f>SUM(F253)</f>
        <v>44.4</v>
      </c>
      <c r="G252" s="106">
        <f>SUM(G253)</f>
        <v>44.4</v>
      </c>
    </row>
    <row r="253" spans="1:7" ht="30" x14ac:dyDescent="0.2">
      <c r="A253" s="94" t="s">
        <v>76</v>
      </c>
      <c r="B253" s="10" t="s">
        <v>30</v>
      </c>
      <c r="C253" s="10" t="s">
        <v>13</v>
      </c>
      <c r="D253" s="13" t="s">
        <v>183</v>
      </c>
      <c r="E253" s="13" t="s">
        <v>77</v>
      </c>
      <c r="F253" s="97">
        <v>44.4</v>
      </c>
      <c r="G253" s="97">
        <v>44.4</v>
      </c>
    </row>
    <row r="254" spans="1:7" ht="15" x14ac:dyDescent="0.2">
      <c r="A254" s="115" t="s">
        <v>337</v>
      </c>
      <c r="B254" s="8" t="s">
        <v>30</v>
      </c>
      <c r="C254" s="8" t="s">
        <v>15</v>
      </c>
      <c r="D254" s="13"/>
      <c r="E254" s="13"/>
      <c r="F254" s="106">
        <f t="shared" ref="F254:G258" si="28">SUM(F255)</f>
        <v>1</v>
      </c>
      <c r="G254" s="106">
        <f t="shared" si="28"/>
        <v>1</v>
      </c>
    </row>
    <row r="255" spans="1:7" ht="75" x14ac:dyDescent="0.2">
      <c r="A255" s="107" t="s">
        <v>282</v>
      </c>
      <c r="B255" s="9" t="s">
        <v>30</v>
      </c>
      <c r="C255" s="9" t="s">
        <v>15</v>
      </c>
      <c r="D255" s="15" t="s">
        <v>93</v>
      </c>
      <c r="E255" s="15"/>
      <c r="F255" s="114">
        <f t="shared" si="28"/>
        <v>1</v>
      </c>
      <c r="G255" s="114">
        <f t="shared" si="28"/>
        <v>1</v>
      </c>
    </row>
    <row r="256" spans="1:7" ht="45" x14ac:dyDescent="0.2">
      <c r="A256" s="107" t="s">
        <v>86</v>
      </c>
      <c r="B256" s="9" t="s">
        <v>30</v>
      </c>
      <c r="C256" s="9" t="s">
        <v>15</v>
      </c>
      <c r="D256" s="15" t="s">
        <v>94</v>
      </c>
      <c r="E256" s="15"/>
      <c r="F256" s="114">
        <f t="shared" si="28"/>
        <v>1</v>
      </c>
      <c r="G256" s="114">
        <f t="shared" si="28"/>
        <v>1</v>
      </c>
    </row>
    <row r="257" spans="1:7" ht="30" x14ac:dyDescent="0.2">
      <c r="A257" s="116" t="s">
        <v>88</v>
      </c>
      <c r="B257" s="9" t="s">
        <v>30</v>
      </c>
      <c r="C257" s="9" t="s">
        <v>15</v>
      </c>
      <c r="D257" s="15" t="s">
        <v>96</v>
      </c>
      <c r="E257" s="15"/>
      <c r="F257" s="114">
        <f t="shared" si="28"/>
        <v>1</v>
      </c>
      <c r="G257" s="114">
        <f t="shared" si="28"/>
        <v>1</v>
      </c>
    </row>
    <row r="258" spans="1:7" ht="120" x14ac:dyDescent="0.2">
      <c r="A258" s="100" t="s">
        <v>97</v>
      </c>
      <c r="B258" s="9" t="s">
        <v>30</v>
      </c>
      <c r="C258" s="9" t="s">
        <v>15</v>
      </c>
      <c r="D258" s="82" t="s">
        <v>98</v>
      </c>
      <c r="E258" s="13"/>
      <c r="F258" s="114">
        <f t="shared" si="28"/>
        <v>1</v>
      </c>
      <c r="G258" s="114">
        <f t="shared" si="28"/>
        <v>1</v>
      </c>
    </row>
    <row r="259" spans="1:7" ht="30" x14ac:dyDescent="0.2">
      <c r="A259" s="94" t="s">
        <v>111</v>
      </c>
      <c r="B259" s="10" t="s">
        <v>30</v>
      </c>
      <c r="C259" s="10" t="s">
        <v>15</v>
      </c>
      <c r="D259" s="83" t="s">
        <v>98</v>
      </c>
      <c r="E259" s="10" t="s">
        <v>74</v>
      </c>
      <c r="F259" s="113">
        <v>1</v>
      </c>
      <c r="G259" s="113">
        <v>1</v>
      </c>
    </row>
    <row r="260" spans="1:7" ht="15" x14ac:dyDescent="0.2">
      <c r="A260" s="125" t="s">
        <v>31</v>
      </c>
      <c r="B260" s="17" t="s">
        <v>30</v>
      </c>
      <c r="C260" s="17" t="s">
        <v>19</v>
      </c>
      <c r="D260" s="17"/>
      <c r="E260" s="17"/>
      <c r="F260" s="106">
        <f>SUM(F261,F266)</f>
        <v>1024</v>
      </c>
      <c r="G260" s="106">
        <f>SUM(G261,G266)</f>
        <v>1024</v>
      </c>
    </row>
    <row r="261" spans="1:7" ht="45" x14ac:dyDescent="0.2">
      <c r="A261" s="116" t="s">
        <v>305</v>
      </c>
      <c r="B261" s="9" t="s">
        <v>30</v>
      </c>
      <c r="C261" s="9" t="s">
        <v>19</v>
      </c>
      <c r="D261" s="15" t="s">
        <v>120</v>
      </c>
      <c r="E261" s="17"/>
      <c r="F261" s="106">
        <f t="shared" ref="F261:G264" si="29">SUM(F262)</f>
        <v>47</v>
      </c>
      <c r="G261" s="106">
        <f t="shared" si="29"/>
        <v>47</v>
      </c>
    </row>
    <row r="262" spans="1:7" ht="30" x14ac:dyDescent="0.2">
      <c r="A262" s="100" t="s">
        <v>146</v>
      </c>
      <c r="B262" s="9" t="s">
        <v>30</v>
      </c>
      <c r="C262" s="9" t="s">
        <v>19</v>
      </c>
      <c r="D262" s="15" t="s">
        <v>149</v>
      </c>
      <c r="E262" s="17"/>
      <c r="F262" s="106">
        <f t="shared" si="29"/>
        <v>47</v>
      </c>
      <c r="G262" s="106">
        <f t="shared" si="29"/>
        <v>47</v>
      </c>
    </row>
    <row r="263" spans="1:7" ht="15" x14ac:dyDescent="0.2">
      <c r="A263" s="116" t="s">
        <v>157</v>
      </c>
      <c r="B263" s="9" t="s">
        <v>30</v>
      </c>
      <c r="C263" s="9" t="s">
        <v>19</v>
      </c>
      <c r="D263" s="15" t="s">
        <v>158</v>
      </c>
      <c r="E263" s="17"/>
      <c r="F263" s="106">
        <f t="shared" si="29"/>
        <v>47</v>
      </c>
      <c r="G263" s="106">
        <f t="shared" si="29"/>
        <v>47</v>
      </c>
    </row>
    <row r="264" spans="1:7" ht="45" x14ac:dyDescent="0.2">
      <c r="A264" s="116" t="s">
        <v>241</v>
      </c>
      <c r="B264" s="9" t="s">
        <v>30</v>
      </c>
      <c r="C264" s="9" t="s">
        <v>19</v>
      </c>
      <c r="D264" s="15" t="s">
        <v>242</v>
      </c>
      <c r="E264" s="15"/>
      <c r="F264" s="114">
        <f t="shared" si="29"/>
        <v>47</v>
      </c>
      <c r="G264" s="114">
        <f t="shared" si="29"/>
        <v>47</v>
      </c>
    </row>
    <row r="265" spans="1:7" ht="30" x14ac:dyDescent="0.2">
      <c r="A265" s="94" t="s">
        <v>81</v>
      </c>
      <c r="B265" s="20" t="s">
        <v>30</v>
      </c>
      <c r="C265" s="20" t="s">
        <v>19</v>
      </c>
      <c r="D265" s="13" t="s">
        <v>242</v>
      </c>
      <c r="E265" s="13" t="s">
        <v>78</v>
      </c>
      <c r="F265" s="113">
        <v>47</v>
      </c>
      <c r="G265" s="113">
        <v>47</v>
      </c>
    </row>
    <row r="266" spans="1:7" ht="45" x14ac:dyDescent="0.2">
      <c r="A266" s="116" t="s">
        <v>306</v>
      </c>
      <c r="B266" s="9" t="s">
        <v>30</v>
      </c>
      <c r="C266" s="9" t="s">
        <v>19</v>
      </c>
      <c r="D266" s="15" t="s">
        <v>170</v>
      </c>
      <c r="E266" s="19"/>
      <c r="F266" s="106">
        <f t="shared" ref="F266:G269" si="30">SUM(F267)</f>
        <v>977</v>
      </c>
      <c r="G266" s="106">
        <f t="shared" si="30"/>
        <v>977</v>
      </c>
    </row>
    <row r="267" spans="1:7" ht="45" x14ac:dyDescent="0.2">
      <c r="A267" s="116" t="s">
        <v>167</v>
      </c>
      <c r="B267" s="9" t="s">
        <v>30</v>
      </c>
      <c r="C267" s="9" t="s">
        <v>19</v>
      </c>
      <c r="D267" s="15" t="s">
        <v>171</v>
      </c>
      <c r="E267" s="19"/>
      <c r="F267" s="106">
        <f t="shared" si="30"/>
        <v>977</v>
      </c>
      <c r="G267" s="106">
        <f t="shared" si="30"/>
        <v>977</v>
      </c>
    </row>
    <row r="268" spans="1:7" ht="30" x14ac:dyDescent="0.2">
      <c r="A268" s="100" t="s">
        <v>187</v>
      </c>
      <c r="B268" s="9" t="s">
        <v>30</v>
      </c>
      <c r="C268" s="9" t="s">
        <v>19</v>
      </c>
      <c r="D268" s="19" t="s">
        <v>189</v>
      </c>
      <c r="E268" s="13"/>
      <c r="F268" s="147">
        <f t="shared" si="30"/>
        <v>977</v>
      </c>
      <c r="G268" s="147">
        <f t="shared" si="30"/>
        <v>977</v>
      </c>
    </row>
    <row r="269" spans="1:7" ht="60" x14ac:dyDescent="0.2">
      <c r="A269" s="100" t="s">
        <v>188</v>
      </c>
      <c r="B269" s="9" t="s">
        <v>30</v>
      </c>
      <c r="C269" s="9" t="s">
        <v>19</v>
      </c>
      <c r="D269" s="19" t="s">
        <v>190</v>
      </c>
      <c r="E269" s="13"/>
      <c r="F269" s="114">
        <f t="shared" si="30"/>
        <v>977</v>
      </c>
      <c r="G269" s="114">
        <f t="shared" si="30"/>
        <v>977</v>
      </c>
    </row>
    <row r="270" spans="1:7" ht="30.75" thickBot="1" x14ac:dyDescent="0.25">
      <c r="A270" s="94" t="s">
        <v>81</v>
      </c>
      <c r="B270" s="20" t="s">
        <v>30</v>
      </c>
      <c r="C270" s="20" t="s">
        <v>19</v>
      </c>
      <c r="D270" s="20" t="s">
        <v>190</v>
      </c>
      <c r="E270" s="13" t="s">
        <v>78</v>
      </c>
      <c r="F270" s="134">
        <v>977</v>
      </c>
      <c r="G270" s="134">
        <v>977</v>
      </c>
    </row>
    <row r="271" spans="1:7" ht="17.25" thickTop="1" thickBot="1" x14ac:dyDescent="0.25">
      <c r="A271" s="148" t="s">
        <v>32</v>
      </c>
      <c r="B271" s="45" t="s">
        <v>33</v>
      </c>
      <c r="C271" s="45"/>
      <c r="D271" s="45"/>
      <c r="E271" s="45"/>
      <c r="F271" s="149">
        <f t="shared" ref="F271:G274" si="31">SUM(F272)</f>
        <v>827</v>
      </c>
      <c r="G271" s="149">
        <f t="shared" si="31"/>
        <v>766.2</v>
      </c>
    </row>
    <row r="272" spans="1:7" ht="15.75" thickTop="1" x14ac:dyDescent="0.2">
      <c r="A272" s="95" t="s">
        <v>34</v>
      </c>
      <c r="B272" s="18" t="s">
        <v>33</v>
      </c>
      <c r="C272" s="18" t="s">
        <v>13</v>
      </c>
      <c r="D272" s="18"/>
      <c r="E272" s="18"/>
      <c r="F272" s="106">
        <f t="shared" si="31"/>
        <v>827</v>
      </c>
      <c r="G272" s="106">
        <f t="shared" si="31"/>
        <v>766.2</v>
      </c>
    </row>
    <row r="273" spans="1:7" ht="75" x14ac:dyDescent="0.2">
      <c r="A273" s="129" t="s">
        <v>315</v>
      </c>
      <c r="B273" s="15" t="s">
        <v>33</v>
      </c>
      <c r="C273" s="15" t="s">
        <v>13</v>
      </c>
      <c r="D273" s="15" t="s">
        <v>194</v>
      </c>
      <c r="E273" s="18"/>
      <c r="F273" s="106">
        <f t="shared" si="31"/>
        <v>827</v>
      </c>
      <c r="G273" s="106">
        <f t="shared" si="31"/>
        <v>766.2</v>
      </c>
    </row>
    <row r="274" spans="1:7" ht="60" x14ac:dyDescent="0.2">
      <c r="A274" s="129" t="s">
        <v>191</v>
      </c>
      <c r="B274" s="15" t="s">
        <v>33</v>
      </c>
      <c r="C274" s="15" t="s">
        <v>13</v>
      </c>
      <c r="D274" s="15" t="s">
        <v>195</v>
      </c>
      <c r="E274" s="18"/>
      <c r="F274" s="106">
        <f t="shared" si="31"/>
        <v>827</v>
      </c>
      <c r="G274" s="106">
        <f t="shared" si="31"/>
        <v>766.2</v>
      </c>
    </row>
    <row r="275" spans="1:7" ht="45" x14ac:dyDescent="0.2">
      <c r="A275" s="129" t="s">
        <v>192</v>
      </c>
      <c r="B275" s="15" t="s">
        <v>33</v>
      </c>
      <c r="C275" s="15" t="s">
        <v>13</v>
      </c>
      <c r="D275" s="15" t="s">
        <v>196</v>
      </c>
      <c r="E275" s="18"/>
      <c r="F275" s="106">
        <f>SUM(F276,F279)</f>
        <v>827</v>
      </c>
      <c r="G275" s="106">
        <f>SUM(G276,G279)</f>
        <v>766.2</v>
      </c>
    </row>
    <row r="276" spans="1:7" ht="15" x14ac:dyDescent="0.2">
      <c r="A276" s="129" t="s">
        <v>193</v>
      </c>
      <c r="B276" s="15" t="s">
        <v>33</v>
      </c>
      <c r="C276" s="15" t="s">
        <v>13</v>
      </c>
      <c r="D276" s="15" t="s">
        <v>197</v>
      </c>
      <c r="E276" s="18"/>
      <c r="F276" s="106">
        <f>SUM(F277:F278)</f>
        <v>647</v>
      </c>
      <c r="G276" s="106">
        <f>SUM(G277:G278)</f>
        <v>593.20000000000005</v>
      </c>
    </row>
    <row r="277" spans="1:7" ht="75" x14ac:dyDescent="0.2">
      <c r="A277" s="94" t="s">
        <v>71</v>
      </c>
      <c r="B277" s="20" t="s">
        <v>33</v>
      </c>
      <c r="C277" s="20" t="s">
        <v>13</v>
      </c>
      <c r="D277" s="13" t="s">
        <v>197</v>
      </c>
      <c r="E277" s="10" t="s">
        <v>73</v>
      </c>
      <c r="F277" s="155">
        <v>281.3</v>
      </c>
      <c r="G277" s="155">
        <v>257.89999999999998</v>
      </c>
    </row>
    <row r="278" spans="1:7" ht="30" x14ac:dyDescent="0.2">
      <c r="A278" s="94" t="s">
        <v>111</v>
      </c>
      <c r="B278" s="20" t="s">
        <v>33</v>
      </c>
      <c r="C278" s="20" t="s">
        <v>13</v>
      </c>
      <c r="D278" s="13" t="s">
        <v>197</v>
      </c>
      <c r="E278" s="10" t="s">
        <v>74</v>
      </c>
      <c r="F278" s="97">
        <v>365.7</v>
      </c>
      <c r="G278" s="97">
        <v>335.3</v>
      </c>
    </row>
    <row r="279" spans="1:7" ht="45" x14ac:dyDescent="0.2">
      <c r="A279" s="116" t="s">
        <v>198</v>
      </c>
      <c r="B279" s="15" t="s">
        <v>33</v>
      </c>
      <c r="C279" s="15" t="s">
        <v>13</v>
      </c>
      <c r="D279" s="15" t="s">
        <v>199</v>
      </c>
      <c r="E279" s="15"/>
      <c r="F279" s="106">
        <f>SUM(F280:F281)</f>
        <v>180</v>
      </c>
      <c r="G279" s="106">
        <f>SUM(G280:G281)</f>
        <v>173</v>
      </c>
    </row>
    <row r="280" spans="1:7" ht="75" x14ac:dyDescent="0.2">
      <c r="A280" s="94" t="s">
        <v>71</v>
      </c>
      <c r="B280" s="13" t="s">
        <v>33</v>
      </c>
      <c r="C280" s="13" t="s">
        <v>13</v>
      </c>
      <c r="D280" s="13" t="s">
        <v>199</v>
      </c>
      <c r="E280" s="12" t="s">
        <v>73</v>
      </c>
      <c r="F280" s="168">
        <v>125</v>
      </c>
      <c r="G280" s="168">
        <v>125</v>
      </c>
    </row>
    <row r="281" spans="1:7" ht="30.75" thickBot="1" x14ac:dyDescent="0.25">
      <c r="A281" s="94" t="s">
        <v>111</v>
      </c>
      <c r="B281" s="13" t="s">
        <v>33</v>
      </c>
      <c r="C281" s="13" t="s">
        <v>13</v>
      </c>
      <c r="D281" s="13" t="s">
        <v>199</v>
      </c>
      <c r="E281" s="12" t="s">
        <v>74</v>
      </c>
      <c r="F281" s="130">
        <v>55</v>
      </c>
      <c r="G281" s="130">
        <v>48</v>
      </c>
    </row>
    <row r="282" spans="1:7" ht="33" thickTop="1" thickBot="1" x14ac:dyDescent="0.25">
      <c r="A282" s="148" t="s">
        <v>307</v>
      </c>
      <c r="B282" s="45" t="s">
        <v>17</v>
      </c>
      <c r="C282" s="45"/>
      <c r="D282" s="45"/>
      <c r="E282" s="45"/>
      <c r="F282" s="111">
        <f t="shared" ref="F282:G282" si="32">SUM(F283)</f>
        <v>4.8</v>
      </c>
      <c r="G282" s="111">
        <f t="shared" si="32"/>
        <v>3.6</v>
      </c>
    </row>
    <row r="283" spans="1:7" ht="30.75" thickTop="1" x14ac:dyDescent="0.2">
      <c r="A283" s="95" t="s">
        <v>308</v>
      </c>
      <c r="B283" s="18" t="s">
        <v>17</v>
      </c>
      <c r="C283" s="18" t="s">
        <v>13</v>
      </c>
      <c r="D283" s="15"/>
      <c r="E283" s="15"/>
      <c r="F283" s="106">
        <f t="shared" ref="F283:G287" si="33">SUM(F284)</f>
        <v>4.8</v>
      </c>
      <c r="G283" s="106">
        <f t="shared" si="33"/>
        <v>3.6</v>
      </c>
    </row>
    <row r="284" spans="1:7" ht="75" x14ac:dyDescent="0.2">
      <c r="A284" s="107" t="s">
        <v>282</v>
      </c>
      <c r="B284" s="15" t="s">
        <v>17</v>
      </c>
      <c r="C284" s="15" t="s">
        <v>13</v>
      </c>
      <c r="D284" s="15" t="s">
        <v>93</v>
      </c>
      <c r="E284" s="15"/>
      <c r="F284" s="106">
        <f t="shared" si="33"/>
        <v>4.8</v>
      </c>
      <c r="G284" s="106">
        <f t="shared" si="33"/>
        <v>3.6</v>
      </c>
    </row>
    <row r="285" spans="1:7" ht="45" x14ac:dyDescent="0.2">
      <c r="A285" s="96" t="s">
        <v>107</v>
      </c>
      <c r="B285" s="15" t="s">
        <v>17</v>
      </c>
      <c r="C285" s="15" t="s">
        <v>13</v>
      </c>
      <c r="D285" s="66" t="s">
        <v>110</v>
      </c>
      <c r="E285" s="66"/>
      <c r="F285" s="106">
        <f t="shared" si="33"/>
        <v>4.8</v>
      </c>
      <c r="G285" s="106">
        <f t="shared" si="33"/>
        <v>3.6</v>
      </c>
    </row>
    <row r="286" spans="1:7" ht="30" x14ac:dyDescent="0.2">
      <c r="A286" s="96" t="s">
        <v>108</v>
      </c>
      <c r="B286" s="15" t="s">
        <v>17</v>
      </c>
      <c r="C286" s="15" t="s">
        <v>13</v>
      </c>
      <c r="D286" s="66" t="s">
        <v>109</v>
      </c>
      <c r="E286" s="66"/>
      <c r="F286" s="106">
        <f t="shared" si="33"/>
        <v>4.8</v>
      </c>
      <c r="G286" s="106">
        <f t="shared" si="33"/>
        <v>3.6</v>
      </c>
    </row>
    <row r="287" spans="1:7" ht="15" x14ac:dyDescent="0.2">
      <c r="A287" s="96" t="s">
        <v>309</v>
      </c>
      <c r="B287" s="15" t="s">
        <v>17</v>
      </c>
      <c r="C287" s="15" t="s">
        <v>13</v>
      </c>
      <c r="D287" s="66" t="s">
        <v>310</v>
      </c>
      <c r="E287" s="66"/>
      <c r="F287" s="106">
        <f t="shared" si="33"/>
        <v>4.8</v>
      </c>
      <c r="G287" s="106">
        <f t="shared" si="33"/>
        <v>3.6</v>
      </c>
    </row>
    <row r="288" spans="1:7" ht="30.75" thickBot="1" x14ac:dyDescent="0.25">
      <c r="A288" s="94" t="s">
        <v>311</v>
      </c>
      <c r="B288" s="30" t="s">
        <v>17</v>
      </c>
      <c r="C288" s="30" t="s">
        <v>13</v>
      </c>
      <c r="D288" s="30" t="s">
        <v>310</v>
      </c>
      <c r="E288" s="30" t="s">
        <v>312</v>
      </c>
      <c r="F288" s="97">
        <v>4.8</v>
      </c>
      <c r="G288" s="134">
        <v>3.6</v>
      </c>
    </row>
    <row r="289" spans="1:7" ht="34.5" customHeight="1" thickTop="1" thickBot="1" x14ac:dyDescent="0.25">
      <c r="A289" s="148" t="s">
        <v>220</v>
      </c>
      <c r="B289" s="45" t="s">
        <v>55</v>
      </c>
      <c r="C289" s="45"/>
      <c r="D289" s="45"/>
      <c r="E289" s="45"/>
      <c r="F289" s="111">
        <f>SUM(F290)</f>
        <v>1576</v>
      </c>
      <c r="G289" s="111">
        <f>SUM(G290)</f>
        <v>1574</v>
      </c>
    </row>
    <row r="290" spans="1:7" ht="30.75" thickTop="1" x14ac:dyDescent="0.2">
      <c r="A290" s="150" t="s">
        <v>56</v>
      </c>
      <c r="B290" s="46" t="s">
        <v>55</v>
      </c>
      <c r="C290" s="46" t="s">
        <v>13</v>
      </c>
      <c r="D290" s="47"/>
      <c r="E290" s="47"/>
      <c r="F290" s="151">
        <f t="shared" ref="F290:G294" si="34">SUM(F291)</f>
        <v>1576</v>
      </c>
      <c r="G290" s="151">
        <f t="shared" si="34"/>
        <v>1574</v>
      </c>
    </row>
    <row r="291" spans="1:7" ht="75" x14ac:dyDescent="0.2">
      <c r="A291" s="107" t="s">
        <v>282</v>
      </c>
      <c r="B291" s="31" t="s">
        <v>55</v>
      </c>
      <c r="C291" s="31" t="s">
        <v>13</v>
      </c>
      <c r="D291" s="15" t="s">
        <v>93</v>
      </c>
      <c r="E291" s="31"/>
      <c r="F291" s="114">
        <f t="shared" si="34"/>
        <v>1576</v>
      </c>
      <c r="G291" s="114">
        <f t="shared" si="34"/>
        <v>1574</v>
      </c>
    </row>
    <row r="292" spans="1:7" ht="45" x14ac:dyDescent="0.2">
      <c r="A292" s="96" t="s">
        <v>107</v>
      </c>
      <c r="B292" s="31" t="s">
        <v>55</v>
      </c>
      <c r="C292" s="31" t="s">
        <v>13</v>
      </c>
      <c r="D292" s="66" t="s">
        <v>110</v>
      </c>
      <c r="E292" s="31"/>
      <c r="F292" s="114">
        <f t="shared" si="34"/>
        <v>1576</v>
      </c>
      <c r="G292" s="114">
        <f t="shared" si="34"/>
        <v>1574</v>
      </c>
    </row>
    <row r="293" spans="1:7" ht="30" x14ac:dyDescent="0.2">
      <c r="A293" s="96" t="s">
        <v>108</v>
      </c>
      <c r="B293" s="31" t="s">
        <v>55</v>
      </c>
      <c r="C293" s="31" t="s">
        <v>13</v>
      </c>
      <c r="D293" s="66" t="s">
        <v>109</v>
      </c>
      <c r="E293" s="31"/>
      <c r="F293" s="114">
        <f t="shared" si="34"/>
        <v>1576</v>
      </c>
      <c r="G293" s="114">
        <f t="shared" si="34"/>
        <v>1574</v>
      </c>
    </row>
    <row r="294" spans="1:7" ht="30" x14ac:dyDescent="0.2">
      <c r="A294" s="116" t="s">
        <v>244</v>
      </c>
      <c r="B294" s="31" t="s">
        <v>55</v>
      </c>
      <c r="C294" s="31" t="s">
        <v>13</v>
      </c>
      <c r="D294" s="31" t="s">
        <v>200</v>
      </c>
      <c r="E294" s="31"/>
      <c r="F294" s="114">
        <f t="shared" si="34"/>
        <v>1576</v>
      </c>
      <c r="G294" s="114">
        <f t="shared" si="34"/>
        <v>1574</v>
      </c>
    </row>
    <row r="295" spans="1:7" ht="15" x14ac:dyDescent="0.2">
      <c r="A295" s="94" t="s">
        <v>26</v>
      </c>
      <c r="B295" s="32" t="s">
        <v>55</v>
      </c>
      <c r="C295" s="32" t="s">
        <v>13</v>
      </c>
      <c r="D295" s="32" t="s">
        <v>200</v>
      </c>
      <c r="E295" s="32" t="s">
        <v>79</v>
      </c>
      <c r="F295" s="113">
        <v>1576</v>
      </c>
      <c r="G295" s="113">
        <v>1574</v>
      </c>
    </row>
    <row r="296" spans="1:7" ht="16.5" thickBot="1" x14ac:dyDescent="0.25">
      <c r="A296" s="187" t="s">
        <v>243</v>
      </c>
      <c r="B296" s="189"/>
      <c r="C296" s="189"/>
      <c r="D296" s="188"/>
      <c r="E296" s="188"/>
      <c r="F296" s="190">
        <v>1883.4</v>
      </c>
      <c r="G296" s="190">
        <v>3694.4</v>
      </c>
    </row>
    <row r="297" spans="1:7" ht="20.25" thickTop="1" thickBot="1" x14ac:dyDescent="0.25">
      <c r="A297" s="152" t="s">
        <v>69</v>
      </c>
      <c r="B297" s="48">
        <v>96</v>
      </c>
      <c r="C297" s="48"/>
      <c r="D297" s="48"/>
      <c r="E297" s="48"/>
      <c r="F297" s="153">
        <f>SUM(F14,F88,F95,F107,F134,F167,F232,F244,F271,F289,F296,F282)</f>
        <v>149164.29999999996</v>
      </c>
      <c r="G297" s="153">
        <f>SUM(G14,G88,G95,G107,G134,G167,G232,G244,G271,G289,G296,G282)</f>
        <v>147768.6</v>
      </c>
    </row>
    <row r="298" spans="1:7" ht="19.5" thickTop="1" x14ac:dyDescent="0.3">
      <c r="B298" s="57"/>
      <c r="C298" s="50"/>
    </row>
    <row r="299" spans="1:7" ht="18.75" x14ac:dyDescent="0.3">
      <c r="B299" s="57"/>
      <c r="C299" s="50"/>
    </row>
  </sheetData>
  <mergeCells count="12">
    <mergeCell ref="A1:G1"/>
    <mergeCell ref="A2:G2"/>
    <mergeCell ref="A3:G3"/>
    <mergeCell ref="A4:G4"/>
    <mergeCell ref="A5:G5"/>
    <mergeCell ref="A6:G6"/>
    <mergeCell ref="F12:G12"/>
    <mergeCell ref="A12:A13"/>
    <mergeCell ref="B12:E12"/>
    <mergeCell ref="A10:G10"/>
    <mergeCell ref="A7:G7"/>
    <mergeCell ref="A8:G8"/>
  </mergeCells>
  <pageMargins left="0.59055118110236227" right="0.19685039370078741" top="0.19685039370078741" bottom="0.19685039370078741" header="0.51181102362204722" footer="0.51181102362204722"/>
  <pageSetup paperSize="9" scale="8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7"/>
  <sheetViews>
    <sheetView zoomScaleNormal="100" workbookViewId="0">
      <selection activeCell="A3" sqref="A3:E3"/>
    </sheetView>
  </sheetViews>
  <sheetFormatPr defaultRowHeight="12.75" x14ac:dyDescent="0.2"/>
  <cols>
    <col min="1" max="1" width="61.7109375" customWidth="1"/>
    <col min="2" max="2" width="15.7109375" style="74" customWidth="1"/>
    <col min="4" max="5" width="11.85546875" customWidth="1"/>
  </cols>
  <sheetData>
    <row r="1" spans="1:7" ht="15.75" x14ac:dyDescent="0.25">
      <c r="A1" s="205" t="s">
        <v>330</v>
      </c>
      <c r="B1" s="205"/>
      <c r="C1" s="205"/>
      <c r="D1" s="205"/>
      <c r="E1" s="205"/>
    </row>
    <row r="2" spans="1:7" ht="15.75" x14ac:dyDescent="0.25">
      <c r="A2" s="205" t="s">
        <v>0</v>
      </c>
      <c r="B2" s="205"/>
      <c r="C2" s="205"/>
      <c r="D2" s="205"/>
      <c r="E2" s="205"/>
    </row>
    <row r="3" spans="1:7" ht="15.75" x14ac:dyDescent="0.25">
      <c r="A3" s="205" t="s">
        <v>341</v>
      </c>
      <c r="B3" s="205"/>
      <c r="C3" s="205"/>
      <c r="D3" s="205"/>
      <c r="E3" s="205"/>
    </row>
    <row r="4" spans="1:7" ht="15.75" x14ac:dyDescent="0.25">
      <c r="A4" s="205" t="s">
        <v>331</v>
      </c>
      <c r="B4" s="205"/>
      <c r="C4" s="205"/>
      <c r="D4" s="205"/>
      <c r="E4" s="205"/>
    </row>
    <row r="5" spans="1:7" ht="15.75" x14ac:dyDescent="0.25">
      <c r="A5" s="205" t="s">
        <v>332</v>
      </c>
      <c r="B5" s="205"/>
      <c r="C5" s="205"/>
      <c r="D5" s="205"/>
      <c r="E5" s="205"/>
      <c r="F5" s="1"/>
      <c r="G5" s="1"/>
    </row>
    <row r="6" spans="1:7" ht="15.75" x14ac:dyDescent="0.25">
      <c r="A6" s="205" t="s">
        <v>1</v>
      </c>
      <c r="B6" s="205"/>
      <c r="C6" s="205"/>
      <c r="D6" s="205"/>
      <c r="E6" s="205"/>
      <c r="F6" s="1"/>
      <c r="G6" s="1"/>
    </row>
    <row r="7" spans="1:7" ht="15.75" x14ac:dyDescent="0.25">
      <c r="A7" s="205" t="s">
        <v>316</v>
      </c>
      <c r="B7" s="205"/>
      <c r="C7" s="205"/>
      <c r="D7" s="205"/>
      <c r="E7" s="205"/>
      <c r="F7" s="1"/>
      <c r="G7" s="1"/>
    </row>
    <row r="8" spans="1:7" ht="15.75" x14ac:dyDescent="0.25">
      <c r="A8" s="205" t="s">
        <v>317</v>
      </c>
      <c r="B8" s="205"/>
      <c r="C8" s="205"/>
      <c r="D8" s="205"/>
      <c r="E8" s="205"/>
      <c r="F8" s="1"/>
      <c r="G8" s="1"/>
    </row>
    <row r="9" spans="1:7" ht="15.75" x14ac:dyDescent="0.25">
      <c r="A9" s="160"/>
      <c r="B9" s="177"/>
      <c r="C9" s="160"/>
      <c r="D9" s="160"/>
      <c r="E9" s="1"/>
      <c r="F9" s="1"/>
    </row>
    <row r="10" spans="1:7" ht="102.75" customHeight="1" x14ac:dyDescent="0.2">
      <c r="A10" s="209" t="s">
        <v>318</v>
      </c>
      <c r="B10" s="209"/>
      <c r="C10" s="209"/>
      <c r="D10" s="209"/>
      <c r="E10" s="209"/>
    </row>
    <row r="11" spans="1:7" ht="16.5" thickBot="1" x14ac:dyDescent="0.3">
      <c r="A11" s="154"/>
      <c r="B11" s="182"/>
      <c r="C11" s="154"/>
      <c r="D11" s="223" t="s">
        <v>60</v>
      </c>
      <c r="E11" s="223"/>
    </row>
    <row r="12" spans="1:7" ht="19.5" thickBot="1" x14ac:dyDescent="0.25">
      <c r="A12" s="217" t="s">
        <v>209</v>
      </c>
      <c r="B12" s="217" t="s">
        <v>201</v>
      </c>
      <c r="C12" s="219" t="s">
        <v>207</v>
      </c>
      <c r="D12" s="221" t="s">
        <v>208</v>
      </c>
      <c r="E12" s="222"/>
    </row>
    <row r="13" spans="1:7" ht="19.5" thickBot="1" x14ac:dyDescent="0.25">
      <c r="A13" s="218"/>
      <c r="B13" s="218"/>
      <c r="C13" s="220"/>
      <c r="D13" s="197" t="s">
        <v>251</v>
      </c>
      <c r="E13" s="197" t="s">
        <v>319</v>
      </c>
    </row>
    <row r="14" spans="1:7" ht="63" x14ac:dyDescent="0.2">
      <c r="A14" s="85" t="s">
        <v>305</v>
      </c>
      <c r="B14" s="75" t="s">
        <v>120</v>
      </c>
      <c r="C14" s="88"/>
      <c r="D14" s="89">
        <f>SUM(D15,D50)</f>
        <v>80175.099999999991</v>
      </c>
      <c r="E14" s="89">
        <f>SUM(E15,E50)</f>
        <v>77954.400000000009</v>
      </c>
    </row>
    <row r="15" spans="1:7" ht="30" x14ac:dyDescent="0.2">
      <c r="A15" s="68" t="s">
        <v>146</v>
      </c>
      <c r="B15" s="76" t="s">
        <v>149</v>
      </c>
      <c r="C15" s="82"/>
      <c r="D15" s="84">
        <f>SUM(D16,D25,D42,D47)</f>
        <v>79860.899999999994</v>
      </c>
      <c r="E15" s="84">
        <f>SUM(E16,E25,E42,E47)</f>
        <v>77640.200000000012</v>
      </c>
    </row>
    <row r="16" spans="1:7" ht="15" x14ac:dyDescent="0.2">
      <c r="A16" s="69" t="s">
        <v>147</v>
      </c>
      <c r="B16" s="77" t="s">
        <v>150</v>
      </c>
      <c r="C16" s="82"/>
      <c r="D16" s="84">
        <f>SUM(D17,D19,D21,D23)</f>
        <v>21858.5</v>
      </c>
      <c r="E16" s="84">
        <f>SUM(E17,E19,E21,E23)</f>
        <v>21503.3</v>
      </c>
    </row>
    <row r="17" spans="1:5" ht="30" x14ac:dyDescent="0.2">
      <c r="A17" s="70" t="s">
        <v>148</v>
      </c>
      <c r="B17" s="78" t="s">
        <v>151</v>
      </c>
      <c r="C17" s="82"/>
      <c r="D17" s="84">
        <f>SUM(D18)</f>
        <v>7850.5</v>
      </c>
      <c r="E17" s="84">
        <f>SUM(E18)</f>
        <v>7495.3</v>
      </c>
    </row>
    <row r="18" spans="1:5" ht="30" x14ac:dyDescent="0.2">
      <c r="A18" s="94" t="s">
        <v>81</v>
      </c>
      <c r="B18" s="77" t="s">
        <v>151</v>
      </c>
      <c r="C18" s="83">
        <v>600</v>
      </c>
      <c r="D18" s="84">
        <v>7850.5</v>
      </c>
      <c r="E18" s="84">
        <v>7495.3</v>
      </c>
    </row>
    <row r="19" spans="1:5" ht="90" x14ac:dyDescent="0.2">
      <c r="A19" s="70" t="s">
        <v>152</v>
      </c>
      <c r="B19" s="78" t="s">
        <v>153</v>
      </c>
      <c r="C19" s="82"/>
      <c r="D19" s="84">
        <f>SUM(D20)</f>
        <v>22</v>
      </c>
      <c r="E19" s="84">
        <f>SUM(E20)</f>
        <v>22</v>
      </c>
    </row>
    <row r="20" spans="1:5" ht="30" x14ac:dyDescent="0.2">
      <c r="A20" s="94" t="s">
        <v>81</v>
      </c>
      <c r="B20" s="77" t="s">
        <v>153</v>
      </c>
      <c r="C20" s="83">
        <v>600</v>
      </c>
      <c r="D20" s="84">
        <v>22</v>
      </c>
      <c r="E20" s="84">
        <v>22</v>
      </c>
    </row>
    <row r="21" spans="1:5" ht="105" x14ac:dyDescent="0.2">
      <c r="A21" s="116" t="s">
        <v>224</v>
      </c>
      <c r="B21" s="78" t="s">
        <v>154</v>
      </c>
      <c r="C21" s="82"/>
      <c r="D21" s="84">
        <f>SUM(D22)</f>
        <v>13836</v>
      </c>
      <c r="E21" s="84">
        <f>SUM(E22)</f>
        <v>13836</v>
      </c>
    </row>
    <row r="22" spans="1:5" ht="30" x14ac:dyDescent="0.2">
      <c r="A22" s="94" t="s">
        <v>81</v>
      </c>
      <c r="B22" s="77" t="s">
        <v>154</v>
      </c>
      <c r="C22" s="83">
        <v>600</v>
      </c>
      <c r="D22" s="84">
        <v>13836</v>
      </c>
      <c r="E22" s="84">
        <v>13836</v>
      </c>
    </row>
    <row r="23" spans="1:5" ht="30" x14ac:dyDescent="0.2">
      <c r="A23" s="70" t="s">
        <v>155</v>
      </c>
      <c r="B23" s="78" t="s">
        <v>156</v>
      </c>
      <c r="C23" s="82"/>
      <c r="D23" s="84">
        <f>SUM(D24)</f>
        <v>150</v>
      </c>
      <c r="E23" s="84">
        <f>SUM(E24)</f>
        <v>150</v>
      </c>
    </row>
    <row r="24" spans="1:5" ht="30" x14ac:dyDescent="0.2">
      <c r="A24" s="94" t="s">
        <v>81</v>
      </c>
      <c r="B24" s="77" t="s">
        <v>156</v>
      </c>
      <c r="C24" s="83">
        <v>600</v>
      </c>
      <c r="D24" s="84">
        <v>150</v>
      </c>
      <c r="E24" s="84">
        <v>150</v>
      </c>
    </row>
    <row r="25" spans="1:5" ht="15" x14ac:dyDescent="0.2">
      <c r="A25" s="69" t="s">
        <v>157</v>
      </c>
      <c r="B25" s="77" t="s">
        <v>158</v>
      </c>
      <c r="C25" s="82"/>
      <c r="D25" s="84">
        <f>SUM(D26,D30,D32,D34,D36,D28,D38,D40)</f>
        <v>42808.4</v>
      </c>
      <c r="E25" s="84">
        <f>SUM(E26,E30,E32,E34,E36,E28,E38,E40)</f>
        <v>42123.5</v>
      </c>
    </row>
    <row r="26" spans="1:5" ht="30" x14ac:dyDescent="0.2">
      <c r="A26" s="70" t="s">
        <v>148</v>
      </c>
      <c r="B26" s="78" t="s">
        <v>159</v>
      </c>
      <c r="C26" s="82"/>
      <c r="D26" s="84">
        <f>SUM(D27)</f>
        <v>9052.4</v>
      </c>
      <c r="E26" s="84">
        <f>SUM(E27)</f>
        <v>8595.7000000000007</v>
      </c>
    </row>
    <row r="27" spans="1:5" ht="30" x14ac:dyDescent="0.2">
      <c r="A27" s="94" t="s">
        <v>81</v>
      </c>
      <c r="B27" s="77" t="s">
        <v>159</v>
      </c>
      <c r="C27" s="83">
        <v>600</v>
      </c>
      <c r="D27" s="84">
        <v>9052.4</v>
      </c>
      <c r="E27" s="84">
        <v>8595.7000000000007</v>
      </c>
    </row>
    <row r="28" spans="1:5" ht="30" x14ac:dyDescent="0.2">
      <c r="A28" s="100" t="s">
        <v>297</v>
      </c>
      <c r="B28" s="15" t="s">
        <v>298</v>
      </c>
      <c r="C28" s="15"/>
      <c r="D28" s="156">
        <f>SUM(D29)</f>
        <v>281</v>
      </c>
      <c r="E28" s="156">
        <f>SUM(E29)</f>
        <v>273.8</v>
      </c>
    </row>
    <row r="29" spans="1:5" ht="30" x14ac:dyDescent="0.2">
      <c r="A29" s="94" t="s">
        <v>111</v>
      </c>
      <c r="B29" s="13" t="s">
        <v>298</v>
      </c>
      <c r="C29" s="13" t="s">
        <v>74</v>
      </c>
      <c r="D29" s="156">
        <v>281</v>
      </c>
      <c r="E29" s="168">
        <v>273.8</v>
      </c>
    </row>
    <row r="30" spans="1:5" ht="30" x14ac:dyDescent="0.2">
      <c r="A30" s="71" t="s">
        <v>281</v>
      </c>
      <c r="B30" s="78" t="s">
        <v>160</v>
      </c>
      <c r="C30" s="82"/>
      <c r="D30" s="84">
        <f>SUM(D31)</f>
        <v>950</v>
      </c>
      <c r="E30" s="84">
        <f>SUM(E31)</f>
        <v>950</v>
      </c>
    </row>
    <row r="31" spans="1:5" ht="30" x14ac:dyDescent="0.2">
      <c r="A31" s="94" t="s">
        <v>81</v>
      </c>
      <c r="B31" s="77" t="s">
        <v>160</v>
      </c>
      <c r="C31" s="83">
        <v>600</v>
      </c>
      <c r="D31" s="84">
        <v>950</v>
      </c>
      <c r="E31" s="84">
        <v>950</v>
      </c>
    </row>
    <row r="32" spans="1:5" ht="105" x14ac:dyDescent="0.2">
      <c r="A32" s="116" t="s">
        <v>224</v>
      </c>
      <c r="B32" s="78" t="s">
        <v>161</v>
      </c>
      <c r="C32" s="82"/>
      <c r="D32" s="84">
        <f>SUM(D33)</f>
        <v>25061</v>
      </c>
      <c r="E32" s="84">
        <f>SUM(E33)</f>
        <v>25061</v>
      </c>
    </row>
    <row r="33" spans="1:5" ht="30" x14ac:dyDescent="0.2">
      <c r="A33" s="94" t="s">
        <v>81</v>
      </c>
      <c r="B33" s="77" t="s">
        <v>161</v>
      </c>
      <c r="C33" s="83">
        <v>600</v>
      </c>
      <c r="D33" s="84">
        <v>25061</v>
      </c>
      <c r="E33" s="84">
        <v>25061</v>
      </c>
    </row>
    <row r="34" spans="1:5" ht="45" x14ac:dyDescent="0.2">
      <c r="A34" s="70" t="s">
        <v>162</v>
      </c>
      <c r="B34" s="78" t="s">
        <v>163</v>
      </c>
      <c r="C34" s="82"/>
      <c r="D34" s="84">
        <f>SUM(D35)</f>
        <v>451</v>
      </c>
      <c r="E34" s="84">
        <f>SUM(E35)</f>
        <v>451</v>
      </c>
    </row>
    <row r="35" spans="1:5" ht="30" x14ac:dyDescent="0.2">
      <c r="A35" s="94" t="s">
        <v>81</v>
      </c>
      <c r="B35" s="77" t="s">
        <v>163</v>
      </c>
      <c r="C35" s="83">
        <v>600</v>
      </c>
      <c r="D35" s="84">
        <v>451</v>
      </c>
      <c r="E35" s="84">
        <v>451</v>
      </c>
    </row>
    <row r="36" spans="1:5" ht="45" x14ac:dyDescent="0.2">
      <c r="A36" s="116" t="s">
        <v>241</v>
      </c>
      <c r="B36" s="15" t="s">
        <v>242</v>
      </c>
      <c r="C36" s="15"/>
      <c r="D36" s="156">
        <f>SUM(D37)</f>
        <v>47</v>
      </c>
      <c r="E36" s="156">
        <f>SUM(E37)</f>
        <v>47</v>
      </c>
    </row>
    <row r="37" spans="1:5" ht="30" x14ac:dyDescent="0.2">
      <c r="A37" s="94" t="s">
        <v>81</v>
      </c>
      <c r="B37" s="13" t="s">
        <v>242</v>
      </c>
      <c r="C37" s="13" t="s">
        <v>78</v>
      </c>
      <c r="D37" s="156">
        <v>47</v>
      </c>
      <c r="E37" s="156">
        <v>47</v>
      </c>
    </row>
    <row r="38" spans="1:5" ht="60" x14ac:dyDescent="0.2">
      <c r="A38" s="100" t="s">
        <v>326</v>
      </c>
      <c r="B38" s="9" t="s">
        <v>327</v>
      </c>
      <c r="C38" s="13"/>
      <c r="D38" s="156">
        <f>SUM(D39)</f>
        <v>3060</v>
      </c>
      <c r="E38" s="156">
        <f>SUM(E39)</f>
        <v>2839</v>
      </c>
    </row>
    <row r="39" spans="1:5" ht="30" x14ac:dyDescent="0.2">
      <c r="A39" s="94" t="s">
        <v>81</v>
      </c>
      <c r="B39" s="10" t="s">
        <v>327</v>
      </c>
      <c r="C39" s="13" t="s">
        <v>78</v>
      </c>
      <c r="D39" s="156">
        <v>3060</v>
      </c>
      <c r="E39" s="156">
        <v>2839</v>
      </c>
    </row>
    <row r="40" spans="1:5" ht="45" x14ac:dyDescent="0.2">
      <c r="A40" s="116" t="s">
        <v>328</v>
      </c>
      <c r="B40" s="15" t="s">
        <v>329</v>
      </c>
      <c r="C40" s="15"/>
      <c r="D40" s="156">
        <f>SUM(D41)</f>
        <v>3906</v>
      </c>
      <c r="E40" s="156">
        <f>SUM(E41)</f>
        <v>3906</v>
      </c>
    </row>
    <row r="41" spans="1:5" ht="30" x14ac:dyDescent="0.2">
      <c r="A41" s="94" t="s">
        <v>81</v>
      </c>
      <c r="B41" s="13" t="s">
        <v>329</v>
      </c>
      <c r="C41" s="13" t="s">
        <v>78</v>
      </c>
      <c r="D41" s="156">
        <v>3906</v>
      </c>
      <c r="E41" s="156">
        <v>3906</v>
      </c>
    </row>
    <row r="42" spans="1:5" ht="15" x14ac:dyDescent="0.2">
      <c r="A42" s="69" t="s">
        <v>164</v>
      </c>
      <c r="B42" s="77" t="s">
        <v>165</v>
      </c>
      <c r="C42" s="82"/>
      <c r="D42" s="84">
        <f>SUM(D43,D45)</f>
        <v>13678.8</v>
      </c>
      <c r="E42" s="84">
        <f>SUM(E43,E45)</f>
        <v>13003.3</v>
      </c>
    </row>
    <row r="43" spans="1:5" ht="30" x14ac:dyDescent="0.2">
      <c r="A43" s="70" t="s">
        <v>148</v>
      </c>
      <c r="B43" s="78" t="s">
        <v>166</v>
      </c>
      <c r="C43" s="82"/>
      <c r="D43" s="84">
        <f>SUM(D44)</f>
        <v>12796.8</v>
      </c>
      <c r="E43" s="84">
        <f>SUM(E44)</f>
        <v>12121.3</v>
      </c>
    </row>
    <row r="44" spans="1:5" ht="30" x14ac:dyDescent="0.2">
      <c r="A44" s="94" t="s">
        <v>81</v>
      </c>
      <c r="B44" s="77" t="s">
        <v>166</v>
      </c>
      <c r="C44" s="83">
        <v>600</v>
      </c>
      <c r="D44" s="84">
        <v>12796.8</v>
      </c>
      <c r="E44" s="84">
        <v>12121.3</v>
      </c>
    </row>
    <row r="45" spans="1:5" ht="105" x14ac:dyDescent="0.2">
      <c r="A45" s="116" t="s">
        <v>224</v>
      </c>
      <c r="B45" s="78" t="s">
        <v>223</v>
      </c>
      <c r="C45" s="82"/>
      <c r="D45" s="156">
        <f>SUM(D46)</f>
        <v>882</v>
      </c>
      <c r="E45" s="156">
        <f>SUM(E46)</f>
        <v>882</v>
      </c>
    </row>
    <row r="46" spans="1:5" ht="30" x14ac:dyDescent="0.2">
      <c r="A46" s="94" t="s">
        <v>81</v>
      </c>
      <c r="B46" s="77" t="s">
        <v>223</v>
      </c>
      <c r="C46" s="83">
        <v>600</v>
      </c>
      <c r="D46" s="156">
        <v>882</v>
      </c>
      <c r="E46" s="156">
        <v>882</v>
      </c>
    </row>
    <row r="47" spans="1:5" ht="15" x14ac:dyDescent="0.2">
      <c r="A47" s="100" t="s">
        <v>275</v>
      </c>
      <c r="B47" s="15" t="s">
        <v>276</v>
      </c>
      <c r="C47" s="13"/>
      <c r="D47" s="156">
        <f>SUM(D48)</f>
        <v>1515.2</v>
      </c>
      <c r="E47" s="156">
        <f>SUM(E48)</f>
        <v>1010.1</v>
      </c>
    </row>
    <row r="48" spans="1:5" ht="45" x14ac:dyDescent="0.2">
      <c r="A48" s="100" t="s">
        <v>277</v>
      </c>
      <c r="B48" s="15" t="s">
        <v>278</v>
      </c>
      <c r="C48" s="15"/>
      <c r="D48" s="156">
        <f>SUM(D49)</f>
        <v>1515.2</v>
      </c>
      <c r="E48" s="156">
        <f>SUM(E49)</f>
        <v>1010.1</v>
      </c>
    </row>
    <row r="49" spans="1:5" ht="30" x14ac:dyDescent="0.2">
      <c r="A49" s="94" t="s">
        <v>81</v>
      </c>
      <c r="B49" s="13" t="s">
        <v>278</v>
      </c>
      <c r="C49" s="13" t="s">
        <v>78</v>
      </c>
      <c r="D49" s="156">
        <v>1515.2</v>
      </c>
      <c r="E49" s="156">
        <v>1010.1</v>
      </c>
    </row>
    <row r="50" spans="1:5" ht="30" x14ac:dyDescent="0.2">
      <c r="A50" s="68" t="s">
        <v>174</v>
      </c>
      <c r="B50" s="76" t="s">
        <v>121</v>
      </c>
      <c r="C50" s="82"/>
      <c r="D50" s="84">
        <f>SUM(D51)</f>
        <v>314.2</v>
      </c>
      <c r="E50" s="84">
        <f>SUM(E51)</f>
        <v>314.2</v>
      </c>
    </row>
    <row r="51" spans="1:5" ht="15" x14ac:dyDescent="0.2">
      <c r="A51" s="69" t="s">
        <v>119</v>
      </c>
      <c r="B51" s="77" t="s">
        <v>122</v>
      </c>
      <c r="C51" s="82"/>
      <c r="D51" s="84">
        <f>SUM(D52,)</f>
        <v>314.2</v>
      </c>
      <c r="E51" s="84">
        <f>SUM(E52,)</f>
        <v>314.2</v>
      </c>
    </row>
    <row r="52" spans="1:5" ht="30" x14ac:dyDescent="0.2">
      <c r="A52" s="70" t="s">
        <v>175</v>
      </c>
      <c r="B52" s="78" t="s">
        <v>176</v>
      </c>
      <c r="C52" s="82"/>
      <c r="D52" s="84">
        <f>SUM(D53)</f>
        <v>314.2</v>
      </c>
      <c r="E52" s="84">
        <f>SUM(E53)</f>
        <v>314.2</v>
      </c>
    </row>
    <row r="53" spans="1:5" ht="30" x14ac:dyDescent="0.2">
      <c r="A53" s="94" t="s">
        <v>81</v>
      </c>
      <c r="B53" s="77" t="s">
        <v>176</v>
      </c>
      <c r="C53" s="83">
        <v>600</v>
      </c>
      <c r="D53" s="84">
        <v>314.2</v>
      </c>
      <c r="E53" s="84">
        <v>314.2</v>
      </c>
    </row>
    <row r="54" spans="1:5" ht="47.25" x14ac:dyDescent="0.2">
      <c r="A54" s="80" t="s">
        <v>320</v>
      </c>
      <c r="B54" s="79" t="s">
        <v>142</v>
      </c>
      <c r="C54" s="86"/>
      <c r="D54" s="87">
        <f>SUM(D55)</f>
        <v>15203.099999999999</v>
      </c>
      <c r="E54" s="87">
        <f>SUM(E55)</f>
        <v>14741.8</v>
      </c>
    </row>
    <row r="55" spans="1:5" ht="45" x14ac:dyDescent="0.2">
      <c r="A55" s="68" t="s">
        <v>140</v>
      </c>
      <c r="B55" s="76" t="s">
        <v>143</v>
      </c>
      <c r="C55" s="82"/>
      <c r="D55" s="84">
        <f>SUM(D56,D59)</f>
        <v>15203.099999999999</v>
      </c>
      <c r="E55" s="84">
        <f>SUM(E56,E59)</f>
        <v>14741.8</v>
      </c>
    </row>
    <row r="56" spans="1:5" ht="30" x14ac:dyDescent="0.2">
      <c r="A56" s="69" t="s">
        <v>177</v>
      </c>
      <c r="B56" s="77" t="s">
        <v>178</v>
      </c>
      <c r="C56" s="82"/>
      <c r="D56" s="84">
        <f>SUM(D57)</f>
        <v>11922.8</v>
      </c>
      <c r="E56" s="84">
        <f>SUM(E57)</f>
        <v>11441.8</v>
      </c>
    </row>
    <row r="57" spans="1:5" ht="30" x14ac:dyDescent="0.2">
      <c r="A57" s="70" t="s">
        <v>180</v>
      </c>
      <c r="B57" s="78" t="s">
        <v>179</v>
      </c>
      <c r="C57" s="82"/>
      <c r="D57" s="84">
        <f>SUM(D58)</f>
        <v>11922.8</v>
      </c>
      <c r="E57" s="84">
        <f>SUM(E58)</f>
        <v>11441.8</v>
      </c>
    </row>
    <row r="58" spans="1:5" ht="30" x14ac:dyDescent="0.2">
      <c r="A58" s="94" t="s">
        <v>81</v>
      </c>
      <c r="B58" s="77" t="s">
        <v>179</v>
      </c>
      <c r="C58" s="83">
        <v>600</v>
      </c>
      <c r="D58" s="97">
        <v>11922.8</v>
      </c>
      <c r="E58" s="97">
        <v>11441.8</v>
      </c>
    </row>
    <row r="59" spans="1:5" ht="30" x14ac:dyDescent="0.2">
      <c r="A59" s="69" t="s">
        <v>141</v>
      </c>
      <c r="B59" s="77" t="s">
        <v>144</v>
      </c>
      <c r="C59" s="82"/>
      <c r="D59" s="84">
        <f>SUM(D60,D62)</f>
        <v>3280.3</v>
      </c>
      <c r="E59" s="84">
        <f>SUM(E60,E62)</f>
        <v>3300</v>
      </c>
    </row>
    <row r="60" spans="1:5" ht="75" x14ac:dyDescent="0.2">
      <c r="A60" s="70" t="s">
        <v>248</v>
      </c>
      <c r="B60" s="78" t="s">
        <v>145</v>
      </c>
      <c r="C60" s="82"/>
      <c r="D60" s="84">
        <f>SUM(D61)</f>
        <v>250</v>
      </c>
      <c r="E60" s="84">
        <f>SUM(E61)</f>
        <v>300</v>
      </c>
    </row>
    <row r="61" spans="1:5" ht="15" x14ac:dyDescent="0.2">
      <c r="A61" s="94" t="s">
        <v>26</v>
      </c>
      <c r="B61" s="77" t="s">
        <v>145</v>
      </c>
      <c r="C61" s="83">
        <v>500</v>
      </c>
      <c r="D61" s="84">
        <v>250</v>
      </c>
      <c r="E61" s="84">
        <v>300</v>
      </c>
    </row>
    <row r="62" spans="1:5" ht="75" x14ac:dyDescent="0.2">
      <c r="A62" s="100" t="s">
        <v>247</v>
      </c>
      <c r="B62" s="15" t="s">
        <v>279</v>
      </c>
      <c r="C62" s="13"/>
      <c r="D62" s="155">
        <f>SUM(D63)</f>
        <v>3030.3</v>
      </c>
      <c r="E62" s="155">
        <f>SUM(E63)</f>
        <v>3000</v>
      </c>
    </row>
    <row r="63" spans="1:5" ht="15" x14ac:dyDescent="0.2">
      <c r="A63" s="94" t="s">
        <v>26</v>
      </c>
      <c r="B63" s="13" t="s">
        <v>279</v>
      </c>
      <c r="C63" s="13" t="s">
        <v>79</v>
      </c>
      <c r="D63" s="155">
        <v>3030.3</v>
      </c>
      <c r="E63" s="155">
        <v>3000</v>
      </c>
    </row>
    <row r="64" spans="1:5" ht="78.75" x14ac:dyDescent="0.2">
      <c r="A64" s="98" t="s">
        <v>283</v>
      </c>
      <c r="B64" s="52" t="s">
        <v>252</v>
      </c>
      <c r="C64" s="11"/>
      <c r="D64" s="131">
        <f>SUM(D65,D73)</f>
        <v>798</v>
      </c>
      <c r="E64" s="131">
        <f>SUM(E65,E73)</f>
        <v>990</v>
      </c>
    </row>
    <row r="65" spans="1:5" ht="30" x14ac:dyDescent="0.2">
      <c r="A65" s="115" t="s">
        <v>253</v>
      </c>
      <c r="B65" s="173" t="s">
        <v>254</v>
      </c>
      <c r="C65" s="10"/>
      <c r="D65" s="155">
        <f t="shared" ref="D65:E71" si="0">SUM(D66)</f>
        <v>600</v>
      </c>
      <c r="E65" s="155">
        <f t="shared" si="0"/>
        <v>800</v>
      </c>
    </row>
    <row r="66" spans="1:5" ht="30" x14ac:dyDescent="0.2">
      <c r="A66" s="100" t="s">
        <v>255</v>
      </c>
      <c r="B66" s="61" t="s">
        <v>256</v>
      </c>
      <c r="C66" s="10"/>
      <c r="D66" s="155">
        <f>SUM(D67,D69,D71)</f>
        <v>600</v>
      </c>
      <c r="E66" s="155">
        <f>SUM(E67,E69,E71)</f>
        <v>800</v>
      </c>
    </row>
    <row r="67" spans="1:5" ht="45" x14ac:dyDescent="0.2">
      <c r="A67" s="121" t="s">
        <v>335</v>
      </c>
      <c r="B67" s="61" t="s">
        <v>336</v>
      </c>
      <c r="C67" s="10"/>
      <c r="D67" s="155">
        <f>SUM(D68)</f>
        <v>300</v>
      </c>
      <c r="E67" s="155">
        <f>SUM(E68)</f>
        <v>200</v>
      </c>
    </row>
    <row r="68" spans="1:5" ht="30" x14ac:dyDescent="0.2">
      <c r="A68" s="94" t="s">
        <v>111</v>
      </c>
      <c r="B68" s="204" t="s">
        <v>336</v>
      </c>
      <c r="C68" s="11" t="s">
        <v>74</v>
      </c>
      <c r="D68" s="196">
        <v>300</v>
      </c>
      <c r="E68" s="155">
        <v>200</v>
      </c>
    </row>
    <row r="69" spans="1:5" ht="60" x14ac:dyDescent="0.2">
      <c r="A69" s="121" t="s">
        <v>338</v>
      </c>
      <c r="B69" s="61" t="s">
        <v>339</v>
      </c>
      <c r="C69" s="10"/>
      <c r="D69" s="155">
        <f>SUM(D70)</f>
        <v>300</v>
      </c>
      <c r="E69" s="155">
        <f>SUM(E70)</f>
        <v>200</v>
      </c>
    </row>
    <row r="70" spans="1:5" ht="30" x14ac:dyDescent="0.2">
      <c r="A70" s="94" t="s">
        <v>111</v>
      </c>
      <c r="B70" s="204" t="s">
        <v>339</v>
      </c>
      <c r="C70" s="11" t="s">
        <v>74</v>
      </c>
      <c r="D70" s="196">
        <v>300</v>
      </c>
      <c r="E70" s="155">
        <v>200</v>
      </c>
    </row>
    <row r="71" spans="1:5" ht="75" x14ac:dyDescent="0.2">
      <c r="A71" s="100" t="s">
        <v>293</v>
      </c>
      <c r="B71" s="15" t="s">
        <v>294</v>
      </c>
      <c r="C71" s="10"/>
      <c r="D71" s="155">
        <f t="shared" si="0"/>
        <v>0</v>
      </c>
      <c r="E71" s="155">
        <f t="shared" si="0"/>
        <v>400</v>
      </c>
    </row>
    <row r="72" spans="1:5" ht="30" x14ac:dyDescent="0.2">
      <c r="A72" s="94" t="s">
        <v>111</v>
      </c>
      <c r="B72" s="13" t="s">
        <v>294</v>
      </c>
      <c r="C72" s="11" t="s">
        <v>74</v>
      </c>
      <c r="D72" s="196">
        <v>0</v>
      </c>
      <c r="E72" s="156">
        <v>400</v>
      </c>
    </row>
    <row r="73" spans="1:5" ht="30" x14ac:dyDescent="0.2">
      <c r="A73" s="125" t="s">
        <v>264</v>
      </c>
      <c r="B73" s="18" t="s">
        <v>265</v>
      </c>
      <c r="C73" s="13"/>
      <c r="D73" s="155">
        <f t="shared" ref="D73:E75" si="1">SUM(D74)</f>
        <v>198</v>
      </c>
      <c r="E73" s="155">
        <f t="shared" si="1"/>
        <v>190</v>
      </c>
    </row>
    <row r="74" spans="1:5" ht="30" x14ac:dyDescent="0.2">
      <c r="A74" s="120" t="s">
        <v>266</v>
      </c>
      <c r="B74" s="15" t="s">
        <v>267</v>
      </c>
      <c r="C74" s="13"/>
      <c r="D74" s="155">
        <f t="shared" si="1"/>
        <v>198</v>
      </c>
      <c r="E74" s="155">
        <f t="shared" si="1"/>
        <v>190</v>
      </c>
    </row>
    <row r="75" spans="1:5" ht="30" x14ac:dyDescent="0.2">
      <c r="A75" s="100" t="s">
        <v>268</v>
      </c>
      <c r="B75" s="15" t="s">
        <v>269</v>
      </c>
      <c r="C75" s="13"/>
      <c r="D75" s="155">
        <f t="shared" si="1"/>
        <v>198</v>
      </c>
      <c r="E75" s="155">
        <f t="shared" si="1"/>
        <v>190</v>
      </c>
    </row>
    <row r="76" spans="1:5" ht="15" x14ac:dyDescent="0.2">
      <c r="A76" s="94" t="s">
        <v>26</v>
      </c>
      <c r="B76" s="13" t="s">
        <v>269</v>
      </c>
      <c r="C76" s="13" t="s">
        <v>79</v>
      </c>
      <c r="D76" s="155">
        <v>198</v>
      </c>
      <c r="E76" s="155">
        <v>190</v>
      </c>
    </row>
    <row r="77" spans="1:5" ht="47.25" x14ac:dyDescent="0.2">
      <c r="A77" s="184" t="s">
        <v>321</v>
      </c>
      <c r="B77" s="158" t="s">
        <v>234</v>
      </c>
      <c r="C77" s="18"/>
      <c r="D77" s="106">
        <f>SUM(D78,D82)</f>
        <v>59</v>
      </c>
      <c r="E77" s="106">
        <f>SUM(E78,E82)</f>
        <v>55</v>
      </c>
    </row>
    <row r="78" spans="1:5" ht="30" x14ac:dyDescent="0.2">
      <c r="A78" s="95" t="s">
        <v>257</v>
      </c>
      <c r="B78" s="18" t="s">
        <v>258</v>
      </c>
      <c r="C78" s="18"/>
      <c r="D78" s="155">
        <f t="shared" ref="D78:E80" si="2">SUM(D79)</f>
        <v>4</v>
      </c>
      <c r="E78" s="155">
        <f t="shared" si="2"/>
        <v>3</v>
      </c>
    </row>
    <row r="79" spans="1:5" ht="30" x14ac:dyDescent="0.2">
      <c r="A79" s="96" t="s">
        <v>259</v>
      </c>
      <c r="B79" s="15" t="s">
        <v>260</v>
      </c>
      <c r="C79" s="18"/>
      <c r="D79" s="155">
        <f t="shared" si="2"/>
        <v>4</v>
      </c>
      <c r="E79" s="155">
        <f t="shared" si="2"/>
        <v>3</v>
      </c>
    </row>
    <row r="80" spans="1:5" ht="30" x14ac:dyDescent="0.2">
      <c r="A80" s="100" t="s">
        <v>261</v>
      </c>
      <c r="B80" s="15" t="s">
        <v>262</v>
      </c>
      <c r="C80" s="18"/>
      <c r="D80" s="155">
        <f t="shared" si="2"/>
        <v>4</v>
      </c>
      <c r="E80" s="155">
        <f t="shared" si="2"/>
        <v>3</v>
      </c>
    </row>
    <row r="81" spans="1:5" ht="30" x14ac:dyDescent="0.2">
      <c r="A81" s="94" t="s">
        <v>111</v>
      </c>
      <c r="B81" s="13" t="s">
        <v>262</v>
      </c>
      <c r="C81" s="13" t="s">
        <v>74</v>
      </c>
      <c r="D81" s="155">
        <v>4</v>
      </c>
      <c r="E81" s="155">
        <v>3</v>
      </c>
    </row>
    <row r="82" spans="1:5" ht="30" x14ac:dyDescent="0.2">
      <c r="A82" s="115" t="s">
        <v>235</v>
      </c>
      <c r="B82" s="18" t="s">
        <v>236</v>
      </c>
      <c r="C82" s="9"/>
      <c r="D82" s="185">
        <f t="shared" ref="D82:E84" si="3">SUM(D83)</f>
        <v>55</v>
      </c>
      <c r="E82" s="185">
        <f t="shared" si="3"/>
        <v>52</v>
      </c>
    </row>
    <row r="83" spans="1:5" ht="30" x14ac:dyDescent="0.2">
      <c r="A83" s="100" t="s">
        <v>237</v>
      </c>
      <c r="B83" s="15" t="s">
        <v>238</v>
      </c>
      <c r="C83" s="9"/>
      <c r="D83" s="185">
        <f t="shared" si="3"/>
        <v>55</v>
      </c>
      <c r="E83" s="185">
        <f t="shared" si="3"/>
        <v>52</v>
      </c>
    </row>
    <row r="84" spans="1:5" ht="30" x14ac:dyDescent="0.2">
      <c r="A84" s="100" t="s">
        <v>245</v>
      </c>
      <c r="B84" s="15" t="s">
        <v>239</v>
      </c>
      <c r="C84" s="9"/>
      <c r="D84" s="185">
        <f t="shared" si="3"/>
        <v>55</v>
      </c>
      <c r="E84" s="185">
        <f t="shared" si="3"/>
        <v>52</v>
      </c>
    </row>
    <row r="85" spans="1:5" ht="15" x14ac:dyDescent="0.2">
      <c r="A85" s="94" t="s">
        <v>26</v>
      </c>
      <c r="B85" s="13" t="s">
        <v>239</v>
      </c>
      <c r="C85" s="10" t="s">
        <v>79</v>
      </c>
      <c r="D85" s="185">
        <v>55</v>
      </c>
      <c r="E85" s="185">
        <v>52</v>
      </c>
    </row>
    <row r="86" spans="1:5" ht="78.75" x14ac:dyDescent="0.2">
      <c r="A86" s="199" t="s">
        <v>303</v>
      </c>
      <c r="B86" s="79" t="s">
        <v>134</v>
      </c>
      <c r="C86" s="86"/>
      <c r="D86" s="87">
        <f>SUM(D87)</f>
        <v>1612</v>
      </c>
      <c r="E86" s="87">
        <f>SUM(E87)</f>
        <v>1565.5</v>
      </c>
    </row>
    <row r="87" spans="1:5" ht="45" x14ac:dyDescent="0.2">
      <c r="A87" s="68" t="s">
        <v>132</v>
      </c>
      <c r="B87" s="76" t="s">
        <v>135</v>
      </c>
      <c r="C87" s="82"/>
      <c r="D87" s="84">
        <f>SUM(D88)</f>
        <v>1612</v>
      </c>
      <c r="E87" s="84">
        <f>SUM(E88)</f>
        <v>1565.5</v>
      </c>
    </row>
    <row r="88" spans="1:5" ht="45" x14ac:dyDescent="0.2">
      <c r="A88" s="69" t="s">
        <v>133</v>
      </c>
      <c r="B88" s="77" t="s">
        <v>137</v>
      </c>
      <c r="C88" s="82"/>
      <c r="D88" s="84">
        <f>SUM(D89,D93,D91)</f>
        <v>1612</v>
      </c>
      <c r="E88" s="84">
        <f>SUM(E89,E93,E91)</f>
        <v>1565.5</v>
      </c>
    </row>
    <row r="89" spans="1:5" ht="45" x14ac:dyDescent="0.2">
      <c r="A89" s="70" t="s">
        <v>227</v>
      </c>
      <c r="B89" s="78" t="s">
        <v>138</v>
      </c>
      <c r="C89" s="82"/>
      <c r="D89" s="84">
        <f>SUM(D90)</f>
        <v>161</v>
      </c>
      <c r="E89" s="84">
        <f>SUM(E90)</f>
        <v>147.5</v>
      </c>
    </row>
    <row r="90" spans="1:5" ht="30" x14ac:dyDescent="0.2">
      <c r="A90" s="94" t="s">
        <v>111</v>
      </c>
      <c r="B90" s="77" t="s">
        <v>138</v>
      </c>
      <c r="C90" s="83">
        <v>200</v>
      </c>
      <c r="D90" s="84">
        <v>161</v>
      </c>
      <c r="E90" s="84">
        <v>147.5</v>
      </c>
    </row>
    <row r="91" spans="1:5" ht="45" x14ac:dyDescent="0.2">
      <c r="A91" s="100" t="s">
        <v>313</v>
      </c>
      <c r="B91" s="15" t="s">
        <v>314</v>
      </c>
      <c r="C91" s="13"/>
      <c r="D91" s="155">
        <f>SUM(D92)</f>
        <v>792</v>
      </c>
      <c r="E91" s="155">
        <f>SUM(E92)</f>
        <v>759</v>
      </c>
    </row>
    <row r="92" spans="1:5" ht="15" x14ac:dyDescent="0.2">
      <c r="A92" s="94" t="s">
        <v>26</v>
      </c>
      <c r="B92" s="13" t="s">
        <v>314</v>
      </c>
      <c r="C92" s="13" t="s">
        <v>79</v>
      </c>
      <c r="D92" s="155">
        <v>792</v>
      </c>
      <c r="E92" s="155">
        <v>759</v>
      </c>
    </row>
    <row r="93" spans="1:5" ht="60" x14ac:dyDescent="0.2">
      <c r="A93" s="70" t="s">
        <v>136</v>
      </c>
      <c r="B93" s="78" t="s">
        <v>139</v>
      </c>
      <c r="C93" s="82"/>
      <c r="D93" s="84">
        <f>SUM(D94)</f>
        <v>659</v>
      </c>
      <c r="E93" s="84">
        <f>SUM(E94)</f>
        <v>659</v>
      </c>
    </row>
    <row r="94" spans="1:5" ht="15" x14ac:dyDescent="0.2">
      <c r="A94" s="94" t="s">
        <v>26</v>
      </c>
      <c r="B94" s="77" t="s">
        <v>139</v>
      </c>
      <c r="C94" s="83">
        <v>500</v>
      </c>
      <c r="D94" s="84">
        <v>659</v>
      </c>
      <c r="E94" s="84">
        <v>659</v>
      </c>
    </row>
    <row r="95" spans="1:5" ht="78.75" x14ac:dyDescent="0.2">
      <c r="A95" s="81" t="s">
        <v>304</v>
      </c>
      <c r="B95" s="79" t="s">
        <v>123</v>
      </c>
      <c r="C95" s="86"/>
      <c r="D95" s="87">
        <f>SUM(D96,D107)</f>
        <v>17937.8</v>
      </c>
      <c r="E95" s="87">
        <f>SUM(E96,E107)</f>
        <v>18520.8</v>
      </c>
    </row>
    <row r="96" spans="1:5" ht="60" x14ac:dyDescent="0.2">
      <c r="A96" s="68" t="s">
        <v>126</v>
      </c>
      <c r="B96" s="76" t="s">
        <v>124</v>
      </c>
      <c r="C96" s="82"/>
      <c r="D96" s="84">
        <f>SUM(D97,D104)</f>
        <v>16008</v>
      </c>
      <c r="E96" s="84">
        <f>SUM(E97,E104)</f>
        <v>16591</v>
      </c>
    </row>
    <row r="97" spans="1:5" ht="45" x14ac:dyDescent="0.2">
      <c r="A97" s="69" t="s">
        <v>127</v>
      </c>
      <c r="B97" s="77" t="s">
        <v>125</v>
      </c>
      <c r="C97" s="82"/>
      <c r="D97" s="84">
        <f>SUM(D98,D100,D103)</f>
        <v>15958</v>
      </c>
      <c r="E97" s="84">
        <f>SUM(E98,E100,E103)</f>
        <v>16541</v>
      </c>
    </row>
    <row r="98" spans="1:5" ht="45" x14ac:dyDescent="0.2">
      <c r="A98" s="70" t="s">
        <v>128</v>
      </c>
      <c r="B98" s="78" t="s">
        <v>129</v>
      </c>
      <c r="C98" s="82"/>
      <c r="D98" s="84">
        <f>SUM(D99)</f>
        <v>3031.7</v>
      </c>
      <c r="E98" s="84">
        <f>SUM(E99)</f>
        <v>3093.5</v>
      </c>
    </row>
    <row r="99" spans="1:5" ht="30" x14ac:dyDescent="0.2">
      <c r="A99" s="94" t="s">
        <v>111</v>
      </c>
      <c r="B99" s="77" t="s">
        <v>129</v>
      </c>
      <c r="C99" s="83">
        <v>200</v>
      </c>
      <c r="D99" s="84">
        <v>3031.7</v>
      </c>
      <c r="E99" s="84">
        <v>3093.5</v>
      </c>
    </row>
    <row r="100" spans="1:5" ht="60" x14ac:dyDescent="0.2">
      <c r="A100" s="71" t="s">
        <v>130</v>
      </c>
      <c r="B100" s="78" t="s">
        <v>131</v>
      </c>
      <c r="C100" s="82"/>
      <c r="D100" s="84">
        <f>SUM(D101)</f>
        <v>12797</v>
      </c>
      <c r="E100" s="84">
        <f>SUM(E101)</f>
        <v>13313</v>
      </c>
    </row>
    <row r="101" spans="1:5" ht="30" x14ac:dyDescent="0.2">
      <c r="A101" s="94" t="s">
        <v>111</v>
      </c>
      <c r="B101" s="77" t="s">
        <v>131</v>
      </c>
      <c r="C101" s="83">
        <v>200</v>
      </c>
      <c r="D101" s="84">
        <v>12797</v>
      </c>
      <c r="E101" s="84">
        <v>13313</v>
      </c>
    </row>
    <row r="102" spans="1:5" ht="75" x14ac:dyDescent="0.2">
      <c r="A102" s="100" t="s">
        <v>213</v>
      </c>
      <c r="B102" s="15" t="s">
        <v>233</v>
      </c>
      <c r="C102" s="13"/>
      <c r="D102" s="155">
        <f>SUM(D103)</f>
        <v>129.30000000000001</v>
      </c>
      <c r="E102" s="155">
        <f>SUM(E103)</f>
        <v>134.5</v>
      </c>
    </row>
    <row r="103" spans="1:5" ht="30" x14ac:dyDescent="0.2">
      <c r="A103" s="94" t="s">
        <v>111</v>
      </c>
      <c r="B103" s="13" t="s">
        <v>233</v>
      </c>
      <c r="C103" s="13" t="s">
        <v>74</v>
      </c>
      <c r="D103" s="155">
        <v>129.30000000000001</v>
      </c>
      <c r="E103" s="168">
        <v>134.5</v>
      </c>
    </row>
    <row r="104" spans="1:5" ht="30" x14ac:dyDescent="0.2">
      <c r="A104" s="100" t="s">
        <v>288</v>
      </c>
      <c r="B104" s="15" t="s">
        <v>289</v>
      </c>
      <c r="C104" s="13"/>
      <c r="D104" s="155">
        <f>SUM(D105)</f>
        <v>50</v>
      </c>
      <c r="E104" s="168">
        <f>SUM(E105)</f>
        <v>50</v>
      </c>
    </row>
    <row r="105" spans="1:5" ht="30" x14ac:dyDescent="0.2">
      <c r="A105" s="100" t="s">
        <v>290</v>
      </c>
      <c r="B105" s="15" t="s">
        <v>291</v>
      </c>
      <c r="C105" s="13"/>
      <c r="D105" s="155">
        <f>SUM(D106)</f>
        <v>50</v>
      </c>
      <c r="E105" s="168">
        <f>SUM(E106)</f>
        <v>50</v>
      </c>
    </row>
    <row r="106" spans="1:5" ht="30" x14ac:dyDescent="0.2">
      <c r="A106" s="94" t="s">
        <v>111</v>
      </c>
      <c r="B106" s="13" t="s">
        <v>291</v>
      </c>
      <c r="C106" s="13" t="s">
        <v>74</v>
      </c>
      <c r="D106" s="155">
        <v>50</v>
      </c>
      <c r="E106" s="168">
        <v>50</v>
      </c>
    </row>
    <row r="107" spans="1:5" ht="30" x14ac:dyDescent="0.2">
      <c r="A107" s="115" t="s">
        <v>270</v>
      </c>
      <c r="B107" s="18" t="s">
        <v>271</v>
      </c>
      <c r="C107" s="13"/>
      <c r="D107" s="168">
        <f t="shared" ref="D107:E109" si="4">SUM(D108)</f>
        <v>1929.8</v>
      </c>
      <c r="E107" s="168">
        <f t="shared" si="4"/>
        <v>1929.8</v>
      </c>
    </row>
    <row r="108" spans="1:5" ht="30" x14ac:dyDescent="0.2">
      <c r="A108" s="116" t="s">
        <v>272</v>
      </c>
      <c r="B108" s="15" t="s">
        <v>273</v>
      </c>
      <c r="C108" s="13"/>
      <c r="D108" s="168">
        <f t="shared" si="4"/>
        <v>1929.8</v>
      </c>
      <c r="E108" s="168">
        <f t="shared" si="4"/>
        <v>1929.8</v>
      </c>
    </row>
    <row r="109" spans="1:5" ht="30" x14ac:dyDescent="0.2">
      <c r="A109" s="100" t="s">
        <v>280</v>
      </c>
      <c r="B109" s="15" t="s">
        <v>274</v>
      </c>
      <c r="C109" s="13"/>
      <c r="D109" s="168">
        <f t="shared" si="4"/>
        <v>1929.8</v>
      </c>
      <c r="E109" s="168">
        <f t="shared" si="4"/>
        <v>1929.8</v>
      </c>
    </row>
    <row r="110" spans="1:5" ht="15" x14ac:dyDescent="0.2">
      <c r="A110" s="94" t="s">
        <v>26</v>
      </c>
      <c r="B110" s="13" t="s">
        <v>274</v>
      </c>
      <c r="C110" s="13" t="s">
        <v>79</v>
      </c>
      <c r="D110" s="168">
        <v>1929.8</v>
      </c>
      <c r="E110" s="168">
        <v>1929.8</v>
      </c>
    </row>
    <row r="111" spans="1:5" ht="94.5" x14ac:dyDescent="0.2">
      <c r="A111" s="81" t="s">
        <v>282</v>
      </c>
      <c r="B111" s="79" t="s">
        <v>93</v>
      </c>
      <c r="C111" s="86"/>
      <c r="D111" s="87">
        <f>SUM(D112,D139,D143)</f>
        <v>26075.9</v>
      </c>
      <c r="E111" s="87">
        <f>SUM(E112,E139,E143)</f>
        <v>24944.2</v>
      </c>
    </row>
    <row r="112" spans="1:5" ht="45" x14ac:dyDescent="0.2">
      <c r="A112" s="68" t="s">
        <v>86</v>
      </c>
      <c r="B112" s="76" t="s">
        <v>94</v>
      </c>
      <c r="C112" s="82"/>
      <c r="D112" s="84">
        <f>SUM(D113,D120)</f>
        <v>22663.7</v>
      </c>
      <c r="E112" s="84">
        <f>SUM(E113,E120)</f>
        <v>21535.200000000001</v>
      </c>
    </row>
    <row r="113" spans="1:5" ht="30" x14ac:dyDescent="0.2">
      <c r="A113" s="69" t="s">
        <v>87</v>
      </c>
      <c r="B113" s="77" t="s">
        <v>95</v>
      </c>
      <c r="C113" s="82"/>
      <c r="D113" s="84">
        <f>SUM(D114,D118)</f>
        <v>21434.7</v>
      </c>
      <c r="E113" s="84">
        <f>SUM(E114,E118)</f>
        <v>20310.5</v>
      </c>
    </row>
    <row r="114" spans="1:5" ht="30" x14ac:dyDescent="0.2">
      <c r="A114" s="70" t="s">
        <v>202</v>
      </c>
      <c r="B114" s="78" t="s">
        <v>85</v>
      </c>
      <c r="C114" s="82"/>
      <c r="D114" s="84">
        <f>SUM(D115:D117)</f>
        <v>20056.7</v>
      </c>
      <c r="E114" s="84">
        <f>SUM(E115:E117)</f>
        <v>18932.5</v>
      </c>
    </row>
    <row r="115" spans="1:5" ht="60" x14ac:dyDescent="0.2">
      <c r="A115" s="94" t="s">
        <v>71</v>
      </c>
      <c r="B115" s="77" t="s">
        <v>85</v>
      </c>
      <c r="C115" s="83">
        <v>100</v>
      </c>
      <c r="D115" s="84">
        <v>17820.900000000001</v>
      </c>
      <c r="E115" s="84">
        <v>17811.099999999999</v>
      </c>
    </row>
    <row r="116" spans="1:5" ht="30" x14ac:dyDescent="0.2">
      <c r="A116" s="94" t="s">
        <v>111</v>
      </c>
      <c r="B116" s="77" t="s">
        <v>85</v>
      </c>
      <c r="C116" s="83">
        <v>200</v>
      </c>
      <c r="D116" s="84">
        <v>2166.8000000000002</v>
      </c>
      <c r="E116" s="84">
        <v>1052.4000000000001</v>
      </c>
    </row>
    <row r="117" spans="1:5" ht="15" x14ac:dyDescent="0.2">
      <c r="A117" s="94" t="s">
        <v>72</v>
      </c>
      <c r="B117" s="77" t="s">
        <v>85</v>
      </c>
      <c r="C117" s="83">
        <v>800</v>
      </c>
      <c r="D117" s="84">
        <v>69</v>
      </c>
      <c r="E117" s="84">
        <v>69</v>
      </c>
    </row>
    <row r="118" spans="1:5" ht="15" x14ac:dyDescent="0.2">
      <c r="A118" s="70" t="s">
        <v>182</v>
      </c>
      <c r="B118" s="78" t="s">
        <v>181</v>
      </c>
      <c r="C118" s="82"/>
      <c r="D118" s="84">
        <f>SUM(D119)</f>
        <v>1378</v>
      </c>
      <c r="E118" s="84">
        <f>SUM(E119)</f>
        <v>1378</v>
      </c>
    </row>
    <row r="119" spans="1:5" ht="15" x14ac:dyDescent="0.2">
      <c r="A119" s="94" t="s">
        <v>76</v>
      </c>
      <c r="B119" s="77" t="s">
        <v>181</v>
      </c>
      <c r="C119" s="83">
        <v>300</v>
      </c>
      <c r="D119" s="84">
        <v>1378</v>
      </c>
      <c r="E119" s="84">
        <v>1378</v>
      </c>
    </row>
    <row r="120" spans="1:5" ht="30" x14ac:dyDescent="0.2">
      <c r="A120" s="69" t="s">
        <v>88</v>
      </c>
      <c r="B120" s="77" t="s">
        <v>96</v>
      </c>
      <c r="C120" s="82"/>
      <c r="D120" s="84">
        <f>SUM(D121,D123,D125,D127,D130,D133,D135,D137)</f>
        <v>1229</v>
      </c>
      <c r="E120" s="84">
        <f>SUM(E121,E123,E125,E127,E130,E133,E135,E137)</f>
        <v>1224.7</v>
      </c>
    </row>
    <row r="121" spans="1:5" ht="75" x14ac:dyDescent="0.2">
      <c r="A121" s="71" t="s">
        <v>184</v>
      </c>
      <c r="B121" s="78" t="s">
        <v>183</v>
      </c>
      <c r="C121" s="82"/>
      <c r="D121" s="84">
        <f>SUM(D122)</f>
        <v>44.4</v>
      </c>
      <c r="E121" s="84">
        <f>SUM(E122)</f>
        <v>44.4</v>
      </c>
    </row>
    <row r="122" spans="1:5" ht="15" x14ac:dyDescent="0.2">
      <c r="A122" s="94" t="s">
        <v>76</v>
      </c>
      <c r="B122" s="77" t="s">
        <v>183</v>
      </c>
      <c r="C122" s="83">
        <v>300</v>
      </c>
      <c r="D122" s="84">
        <v>44.4</v>
      </c>
      <c r="E122" s="84">
        <v>44.4</v>
      </c>
    </row>
    <row r="123" spans="1:5" ht="120" x14ac:dyDescent="0.2">
      <c r="A123" s="70" t="s">
        <v>97</v>
      </c>
      <c r="B123" s="78" t="s">
        <v>98</v>
      </c>
      <c r="C123" s="82"/>
      <c r="D123" s="84">
        <f>SUM(D124)</f>
        <v>1</v>
      </c>
      <c r="E123" s="84">
        <f>SUM(E124)</f>
        <v>1</v>
      </c>
    </row>
    <row r="124" spans="1:5" ht="30" x14ac:dyDescent="0.2">
      <c r="A124" s="94" t="s">
        <v>111</v>
      </c>
      <c r="B124" s="77" t="s">
        <v>98</v>
      </c>
      <c r="C124" s="83">
        <v>200</v>
      </c>
      <c r="D124" s="84">
        <v>1</v>
      </c>
      <c r="E124" s="84">
        <v>1</v>
      </c>
    </row>
    <row r="125" spans="1:5" ht="45" x14ac:dyDescent="0.25">
      <c r="A125" s="72" t="s">
        <v>99</v>
      </c>
      <c r="B125" s="78" t="s">
        <v>100</v>
      </c>
      <c r="C125" s="82"/>
      <c r="D125" s="84">
        <f>SUM(D126)</f>
        <v>1</v>
      </c>
      <c r="E125" s="84">
        <f>SUM(E126)</f>
        <v>1</v>
      </c>
    </row>
    <row r="126" spans="1:5" ht="60" x14ac:dyDescent="0.2">
      <c r="A126" s="94" t="s">
        <v>71</v>
      </c>
      <c r="B126" s="77" t="s">
        <v>100</v>
      </c>
      <c r="C126" s="83">
        <v>100</v>
      </c>
      <c r="D126" s="84">
        <v>1</v>
      </c>
      <c r="E126" s="84">
        <v>1</v>
      </c>
    </row>
    <row r="127" spans="1:5" ht="45" x14ac:dyDescent="0.2">
      <c r="A127" s="71" t="s">
        <v>101</v>
      </c>
      <c r="B127" s="78" t="s">
        <v>102</v>
      </c>
      <c r="C127" s="82"/>
      <c r="D127" s="84">
        <f>SUM(D128:D129)</f>
        <v>418</v>
      </c>
      <c r="E127" s="84">
        <f>SUM(E128:E129)</f>
        <v>421</v>
      </c>
    </row>
    <row r="128" spans="1:5" ht="60" x14ac:dyDescent="0.2">
      <c r="A128" s="94" t="s">
        <v>71</v>
      </c>
      <c r="B128" s="77" t="s">
        <v>102</v>
      </c>
      <c r="C128" s="83">
        <v>100</v>
      </c>
      <c r="D128" s="97">
        <v>374</v>
      </c>
      <c r="E128" s="97">
        <v>374</v>
      </c>
    </row>
    <row r="129" spans="1:5" ht="30" x14ac:dyDescent="0.2">
      <c r="A129" s="94" t="s">
        <v>111</v>
      </c>
      <c r="B129" s="77" t="s">
        <v>102</v>
      </c>
      <c r="C129" s="83">
        <v>200</v>
      </c>
      <c r="D129" s="113">
        <v>44</v>
      </c>
      <c r="E129" s="113">
        <v>47</v>
      </c>
    </row>
    <row r="130" spans="1:5" ht="45" x14ac:dyDescent="0.2">
      <c r="A130" s="70" t="s">
        <v>103</v>
      </c>
      <c r="B130" s="78" t="s">
        <v>104</v>
      </c>
      <c r="C130" s="82"/>
      <c r="D130" s="84">
        <f>SUM(D131:D132)</f>
        <v>58</v>
      </c>
      <c r="E130" s="84">
        <f>SUM(E131:E132)</f>
        <v>58</v>
      </c>
    </row>
    <row r="131" spans="1:5" ht="60" x14ac:dyDescent="0.2">
      <c r="A131" s="94" t="s">
        <v>71</v>
      </c>
      <c r="B131" s="77" t="s">
        <v>104</v>
      </c>
      <c r="C131" s="83">
        <v>100</v>
      </c>
      <c r="D131" s="97">
        <v>31.1</v>
      </c>
      <c r="E131" s="97">
        <v>31.1</v>
      </c>
    </row>
    <row r="132" spans="1:5" ht="30" x14ac:dyDescent="0.2">
      <c r="A132" s="94" t="s">
        <v>111</v>
      </c>
      <c r="B132" s="77" t="s">
        <v>104</v>
      </c>
      <c r="C132" s="83">
        <v>200</v>
      </c>
      <c r="D132" s="97">
        <v>26.9</v>
      </c>
      <c r="E132" s="97">
        <v>26.9</v>
      </c>
    </row>
    <row r="133" spans="1:5" ht="60" x14ac:dyDescent="0.2">
      <c r="A133" s="70" t="s">
        <v>105</v>
      </c>
      <c r="B133" s="78" t="s">
        <v>106</v>
      </c>
      <c r="C133" s="82"/>
      <c r="D133" s="84">
        <f>SUM(D134)</f>
        <v>1</v>
      </c>
      <c r="E133" s="84">
        <f>SUM(E134)</f>
        <v>1</v>
      </c>
    </row>
    <row r="134" spans="1:5" ht="30" x14ac:dyDescent="0.2">
      <c r="A134" s="94" t="s">
        <v>111</v>
      </c>
      <c r="B134" s="77" t="s">
        <v>106</v>
      </c>
      <c r="C134" s="83">
        <v>200</v>
      </c>
      <c r="D134" s="84">
        <v>1</v>
      </c>
      <c r="E134" s="84">
        <v>1</v>
      </c>
    </row>
    <row r="135" spans="1:5" ht="45" x14ac:dyDescent="0.2">
      <c r="A135" s="70" t="s">
        <v>89</v>
      </c>
      <c r="B135" s="78" t="s">
        <v>118</v>
      </c>
      <c r="C135" s="82"/>
      <c r="D135" s="84">
        <f>SUM(D136)</f>
        <v>673.1</v>
      </c>
      <c r="E135" s="84">
        <f>SUM(E136)</f>
        <v>696.5</v>
      </c>
    </row>
    <row r="136" spans="1:5" ht="15" x14ac:dyDescent="0.2">
      <c r="A136" s="94" t="s">
        <v>26</v>
      </c>
      <c r="B136" s="77" t="s">
        <v>118</v>
      </c>
      <c r="C136" s="83">
        <v>500</v>
      </c>
      <c r="D136" s="84">
        <v>673.1</v>
      </c>
      <c r="E136" s="84">
        <v>696.5</v>
      </c>
    </row>
    <row r="137" spans="1:5" ht="45" x14ac:dyDescent="0.25">
      <c r="A137" s="166" t="s">
        <v>229</v>
      </c>
      <c r="B137" s="9" t="s">
        <v>228</v>
      </c>
      <c r="C137" s="10"/>
      <c r="D137" s="156">
        <f>SUM(D138)</f>
        <v>32.5</v>
      </c>
      <c r="E137" s="156">
        <f>SUM(E138)</f>
        <v>1.8</v>
      </c>
    </row>
    <row r="138" spans="1:5" ht="30" x14ac:dyDescent="0.2">
      <c r="A138" s="94" t="s">
        <v>80</v>
      </c>
      <c r="B138" s="10" t="s">
        <v>228</v>
      </c>
      <c r="C138" s="10" t="s">
        <v>74</v>
      </c>
      <c r="D138" s="156">
        <v>32.5</v>
      </c>
      <c r="E138" s="156">
        <v>1.8</v>
      </c>
    </row>
    <row r="139" spans="1:5" ht="30" x14ac:dyDescent="0.2">
      <c r="A139" s="68" t="s">
        <v>112</v>
      </c>
      <c r="B139" s="76" t="s">
        <v>116</v>
      </c>
      <c r="C139" s="82"/>
      <c r="D139" s="84">
        <f>SUM(D141)</f>
        <v>1831.4</v>
      </c>
      <c r="E139" s="84">
        <f>SUM(E141)</f>
        <v>1831.4</v>
      </c>
    </row>
    <row r="140" spans="1:5" ht="30" x14ac:dyDescent="0.2">
      <c r="A140" s="69" t="s">
        <v>113</v>
      </c>
      <c r="B140" s="77" t="s">
        <v>115</v>
      </c>
      <c r="C140" s="82"/>
      <c r="D140" s="84">
        <f>SUM(D141)</f>
        <v>1831.4</v>
      </c>
      <c r="E140" s="84">
        <f>SUM(E141)</f>
        <v>1831.4</v>
      </c>
    </row>
    <row r="141" spans="1:5" ht="15" x14ac:dyDescent="0.2">
      <c r="A141" s="70" t="s">
        <v>114</v>
      </c>
      <c r="B141" s="78" t="s">
        <v>117</v>
      </c>
      <c r="C141" s="82"/>
      <c r="D141" s="84">
        <f>SUM(D142:D142)</f>
        <v>1831.4</v>
      </c>
      <c r="E141" s="84">
        <f>SUM(E142:E142)</f>
        <v>1831.4</v>
      </c>
    </row>
    <row r="142" spans="1:5" ht="60" x14ac:dyDescent="0.2">
      <c r="A142" s="94" t="s">
        <v>71</v>
      </c>
      <c r="B142" s="77" t="s">
        <v>117</v>
      </c>
      <c r="C142" s="83">
        <v>100</v>
      </c>
      <c r="D142" s="84">
        <v>1831.4</v>
      </c>
      <c r="E142" s="84">
        <v>1831.4</v>
      </c>
    </row>
    <row r="143" spans="1:5" ht="45" x14ac:dyDescent="0.2">
      <c r="A143" s="68" t="s">
        <v>107</v>
      </c>
      <c r="B143" s="76" t="s">
        <v>110</v>
      </c>
      <c r="C143" s="82"/>
      <c r="D143" s="84">
        <f>SUM(D144)</f>
        <v>1580.8</v>
      </c>
      <c r="E143" s="84">
        <f>SUM(E144)</f>
        <v>1577.6</v>
      </c>
    </row>
    <row r="144" spans="1:5" ht="45" x14ac:dyDescent="0.2">
      <c r="A144" s="69" t="s">
        <v>108</v>
      </c>
      <c r="B144" s="77" t="s">
        <v>109</v>
      </c>
      <c r="C144" s="82"/>
      <c r="D144" s="84">
        <f>SUM(D145,D147)</f>
        <v>1580.8</v>
      </c>
      <c r="E144" s="84">
        <f>SUM(E145,E147)</f>
        <v>1577.6</v>
      </c>
    </row>
    <row r="145" spans="1:5" ht="15" x14ac:dyDescent="0.2">
      <c r="A145" s="96" t="s">
        <v>309</v>
      </c>
      <c r="B145" s="66" t="s">
        <v>310</v>
      </c>
      <c r="C145" s="66"/>
      <c r="D145" s="155">
        <f t="shared" ref="D145:E145" si="5">SUM(D146)</f>
        <v>4.8</v>
      </c>
      <c r="E145" s="155">
        <f t="shared" si="5"/>
        <v>3.6</v>
      </c>
    </row>
    <row r="146" spans="1:5" ht="15" x14ac:dyDescent="0.2">
      <c r="A146" s="94" t="s">
        <v>311</v>
      </c>
      <c r="B146" s="30" t="s">
        <v>310</v>
      </c>
      <c r="C146" s="30" t="s">
        <v>312</v>
      </c>
      <c r="D146" s="155">
        <v>4.8</v>
      </c>
      <c r="E146" s="200">
        <v>3.6</v>
      </c>
    </row>
    <row r="147" spans="1:5" ht="30" x14ac:dyDescent="0.2">
      <c r="A147" s="116" t="s">
        <v>244</v>
      </c>
      <c r="B147" s="78" t="s">
        <v>200</v>
      </c>
      <c r="C147" s="82"/>
      <c r="D147" s="84">
        <f>SUM(D148)</f>
        <v>1576</v>
      </c>
      <c r="E147" s="84">
        <f>SUM(E148)</f>
        <v>1574</v>
      </c>
    </row>
    <row r="148" spans="1:5" ht="15" x14ac:dyDescent="0.2">
      <c r="A148" s="94" t="s">
        <v>26</v>
      </c>
      <c r="B148" s="77" t="s">
        <v>200</v>
      </c>
      <c r="C148" s="83">
        <v>500</v>
      </c>
      <c r="D148" s="84">
        <v>1576</v>
      </c>
      <c r="E148" s="84">
        <v>1574</v>
      </c>
    </row>
    <row r="149" spans="1:5" ht="63" x14ac:dyDescent="0.2">
      <c r="A149" s="81" t="s">
        <v>322</v>
      </c>
      <c r="B149" s="79" t="s">
        <v>170</v>
      </c>
      <c r="C149" s="86"/>
      <c r="D149" s="87">
        <f>SUM(D150)</f>
        <v>1842</v>
      </c>
      <c r="E149" s="87">
        <f>SUM(E150)</f>
        <v>1841</v>
      </c>
    </row>
    <row r="150" spans="1:5" ht="45" x14ac:dyDescent="0.2">
      <c r="A150" s="68" t="s">
        <v>167</v>
      </c>
      <c r="B150" s="76" t="s">
        <v>171</v>
      </c>
      <c r="C150" s="82"/>
      <c r="D150" s="84">
        <f>SUM(D151,D156)</f>
        <v>1842</v>
      </c>
      <c r="E150" s="84">
        <f>SUM(E151,E156)</f>
        <v>1841</v>
      </c>
    </row>
    <row r="151" spans="1:5" ht="30" x14ac:dyDescent="0.2">
      <c r="A151" s="69" t="s">
        <v>187</v>
      </c>
      <c r="B151" s="77" t="s">
        <v>189</v>
      </c>
      <c r="C151" s="82"/>
      <c r="D151" s="84">
        <f>SUM(D152,D154)</f>
        <v>1077</v>
      </c>
      <c r="E151" s="84">
        <f>SUM(E152,E154)</f>
        <v>1077</v>
      </c>
    </row>
    <row r="152" spans="1:5" ht="60" x14ac:dyDescent="0.2">
      <c r="A152" s="70" t="s">
        <v>188</v>
      </c>
      <c r="B152" s="78" t="s">
        <v>190</v>
      </c>
      <c r="C152" s="82"/>
      <c r="D152" s="84">
        <f>SUM(D153)</f>
        <v>977</v>
      </c>
      <c r="E152" s="84">
        <f>SUM(E153)</f>
        <v>977</v>
      </c>
    </row>
    <row r="153" spans="1:5" ht="30" x14ac:dyDescent="0.2">
      <c r="A153" s="94" t="s">
        <v>81</v>
      </c>
      <c r="B153" s="77" t="s">
        <v>190</v>
      </c>
      <c r="C153" s="83">
        <v>600</v>
      </c>
      <c r="D153" s="84">
        <v>977</v>
      </c>
      <c r="E153" s="84">
        <v>977</v>
      </c>
    </row>
    <row r="154" spans="1:5" ht="60" x14ac:dyDescent="0.2">
      <c r="A154" s="116" t="s">
        <v>225</v>
      </c>
      <c r="B154" s="15" t="s">
        <v>221</v>
      </c>
      <c r="C154" s="15"/>
      <c r="D154" s="156">
        <f>SUM(D155)</f>
        <v>100</v>
      </c>
      <c r="E154" s="156">
        <f>SUM(E155)</f>
        <v>100</v>
      </c>
    </row>
    <row r="155" spans="1:5" ht="30" x14ac:dyDescent="0.2">
      <c r="A155" s="94" t="s">
        <v>81</v>
      </c>
      <c r="B155" s="13" t="s">
        <v>221</v>
      </c>
      <c r="C155" s="13" t="s">
        <v>78</v>
      </c>
      <c r="D155" s="156">
        <v>100</v>
      </c>
      <c r="E155" s="156">
        <v>100</v>
      </c>
    </row>
    <row r="156" spans="1:5" ht="30" x14ac:dyDescent="0.2">
      <c r="A156" s="69" t="s">
        <v>168</v>
      </c>
      <c r="B156" s="77" t="s">
        <v>172</v>
      </c>
      <c r="C156" s="82"/>
      <c r="D156" s="84">
        <f>SUM(D157,D159,D161)</f>
        <v>765</v>
      </c>
      <c r="E156" s="84">
        <f>SUM(E157,E159,E161)</f>
        <v>764</v>
      </c>
    </row>
    <row r="157" spans="1:5" ht="60" x14ac:dyDescent="0.2">
      <c r="A157" s="70" t="s">
        <v>185</v>
      </c>
      <c r="B157" s="78" t="s">
        <v>186</v>
      </c>
      <c r="C157" s="82"/>
      <c r="D157" s="84">
        <f>SUM(D158)</f>
        <v>234</v>
      </c>
      <c r="E157" s="84">
        <f>SUM(E158)</f>
        <v>234</v>
      </c>
    </row>
    <row r="158" spans="1:5" ht="30" x14ac:dyDescent="0.2">
      <c r="A158" s="94" t="s">
        <v>81</v>
      </c>
      <c r="B158" s="77" t="s">
        <v>186</v>
      </c>
      <c r="C158" s="83">
        <v>600</v>
      </c>
      <c r="D158" s="84">
        <v>234</v>
      </c>
      <c r="E158" s="84">
        <v>234</v>
      </c>
    </row>
    <row r="159" spans="1:5" ht="45" x14ac:dyDescent="0.2">
      <c r="A159" s="70" t="s">
        <v>169</v>
      </c>
      <c r="B159" s="78" t="s">
        <v>173</v>
      </c>
      <c r="C159" s="82"/>
      <c r="D159" s="84">
        <f>SUM(D160)</f>
        <v>496</v>
      </c>
      <c r="E159" s="84">
        <f>SUM(E160)</f>
        <v>496</v>
      </c>
    </row>
    <row r="160" spans="1:5" ht="30" x14ac:dyDescent="0.2">
      <c r="A160" s="94" t="s">
        <v>81</v>
      </c>
      <c r="B160" s="77" t="s">
        <v>173</v>
      </c>
      <c r="C160" s="83">
        <v>600</v>
      </c>
      <c r="D160" s="84">
        <v>496</v>
      </c>
      <c r="E160" s="84">
        <v>496</v>
      </c>
    </row>
    <row r="161" spans="1:5" ht="120" x14ac:dyDescent="0.2">
      <c r="A161" s="100" t="s">
        <v>240</v>
      </c>
      <c r="B161" s="61" t="s">
        <v>232</v>
      </c>
      <c r="C161" s="16"/>
      <c r="D161" s="155">
        <f>SUM(D162:D163)</f>
        <v>35</v>
      </c>
      <c r="E161" s="155">
        <f>SUM(E162:E163)</f>
        <v>34</v>
      </c>
    </row>
    <row r="162" spans="1:5" ht="15" x14ac:dyDescent="0.2">
      <c r="A162" s="94" t="s">
        <v>26</v>
      </c>
      <c r="B162" s="16" t="s">
        <v>232</v>
      </c>
      <c r="C162" s="16" t="s">
        <v>79</v>
      </c>
      <c r="D162" s="97">
        <v>15</v>
      </c>
      <c r="E162" s="97">
        <v>14</v>
      </c>
    </row>
    <row r="163" spans="1:5" ht="30" x14ac:dyDescent="0.2">
      <c r="A163" s="94" t="s">
        <v>81</v>
      </c>
      <c r="B163" s="16" t="s">
        <v>232</v>
      </c>
      <c r="C163" s="16" t="s">
        <v>78</v>
      </c>
      <c r="D163" s="97">
        <v>20</v>
      </c>
      <c r="E163" s="97">
        <v>20</v>
      </c>
    </row>
    <row r="164" spans="1:5" ht="94.5" x14ac:dyDescent="0.2">
      <c r="A164" s="81" t="s">
        <v>315</v>
      </c>
      <c r="B164" s="79" t="s">
        <v>194</v>
      </c>
      <c r="C164" s="86"/>
      <c r="D164" s="87">
        <f>SUM(D165)</f>
        <v>827</v>
      </c>
      <c r="E164" s="87">
        <f>SUM(E165)</f>
        <v>766.2</v>
      </c>
    </row>
    <row r="165" spans="1:5" ht="60" x14ac:dyDescent="0.2">
      <c r="A165" s="68" t="s">
        <v>191</v>
      </c>
      <c r="B165" s="76" t="s">
        <v>195</v>
      </c>
      <c r="C165" s="82"/>
      <c r="D165" s="84">
        <f>SUM(D166)</f>
        <v>827</v>
      </c>
      <c r="E165" s="84">
        <f>SUM(E166)</f>
        <v>766.2</v>
      </c>
    </row>
    <row r="166" spans="1:5" ht="45" x14ac:dyDescent="0.25">
      <c r="A166" s="73" t="s">
        <v>192</v>
      </c>
      <c r="B166" s="77" t="s">
        <v>196</v>
      </c>
      <c r="C166" s="82"/>
      <c r="D166" s="84">
        <f>SUM(D167,D170)</f>
        <v>827</v>
      </c>
      <c r="E166" s="84">
        <f>SUM(E167,E170)</f>
        <v>766.2</v>
      </c>
    </row>
    <row r="167" spans="1:5" ht="15" x14ac:dyDescent="0.25">
      <c r="A167" s="72" t="s">
        <v>193</v>
      </c>
      <c r="B167" s="78" t="s">
        <v>197</v>
      </c>
      <c r="C167" s="82"/>
      <c r="D167" s="84">
        <f>SUM(D168:D169)</f>
        <v>647</v>
      </c>
      <c r="E167" s="84">
        <f>SUM(E168:E169)</f>
        <v>593.20000000000005</v>
      </c>
    </row>
    <row r="168" spans="1:5" ht="60" x14ac:dyDescent="0.2">
      <c r="A168" s="94" t="s">
        <v>71</v>
      </c>
      <c r="B168" s="77" t="s">
        <v>197</v>
      </c>
      <c r="C168" s="83">
        <v>100</v>
      </c>
      <c r="D168" s="155">
        <v>281.3</v>
      </c>
      <c r="E168" s="155">
        <v>257.89999999999998</v>
      </c>
    </row>
    <row r="169" spans="1:5" ht="30" x14ac:dyDescent="0.2">
      <c r="A169" s="94" t="s">
        <v>111</v>
      </c>
      <c r="B169" s="77" t="s">
        <v>197</v>
      </c>
      <c r="C169" s="83">
        <v>200</v>
      </c>
      <c r="D169" s="97">
        <v>365.7</v>
      </c>
      <c r="E169" s="97">
        <v>335.3</v>
      </c>
    </row>
    <row r="170" spans="1:5" ht="30" x14ac:dyDescent="0.2">
      <c r="A170" s="116" t="s">
        <v>198</v>
      </c>
      <c r="B170" s="15" t="s">
        <v>199</v>
      </c>
      <c r="C170" s="15"/>
      <c r="D170" s="155">
        <f>SUM(D171:D172)</f>
        <v>180</v>
      </c>
      <c r="E170" s="155">
        <f>SUM(E171:E172)</f>
        <v>173</v>
      </c>
    </row>
    <row r="171" spans="1:5" ht="60" x14ac:dyDescent="0.2">
      <c r="A171" s="94" t="s">
        <v>71</v>
      </c>
      <c r="B171" s="13" t="s">
        <v>199</v>
      </c>
      <c r="C171" s="12" t="s">
        <v>73</v>
      </c>
      <c r="D171" s="168">
        <v>125</v>
      </c>
      <c r="E171" s="168">
        <v>125</v>
      </c>
    </row>
    <row r="172" spans="1:5" ht="30" x14ac:dyDescent="0.2">
      <c r="A172" s="94" t="s">
        <v>111</v>
      </c>
      <c r="B172" s="13" t="s">
        <v>199</v>
      </c>
      <c r="C172" s="12" t="s">
        <v>74</v>
      </c>
      <c r="D172" s="130">
        <v>55</v>
      </c>
      <c r="E172" s="130">
        <v>48</v>
      </c>
    </row>
    <row r="173" spans="1:5" ht="15.75" x14ac:dyDescent="0.2">
      <c r="A173" s="98" t="s">
        <v>211</v>
      </c>
      <c r="B173" s="79" t="s">
        <v>210</v>
      </c>
      <c r="C173" s="83"/>
      <c r="D173" s="87">
        <f>SUM(D174)</f>
        <v>2751</v>
      </c>
      <c r="E173" s="87">
        <f>SUM(E174)</f>
        <v>2695.2999999999997</v>
      </c>
    </row>
    <row r="174" spans="1:5" ht="31.5" x14ac:dyDescent="0.2">
      <c r="A174" s="98" t="s">
        <v>325</v>
      </c>
      <c r="B174" s="78" t="s">
        <v>90</v>
      </c>
      <c r="C174" s="83"/>
      <c r="D174" s="84">
        <f>SUM(D175,D177,D180,D183)</f>
        <v>2751</v>
      </c>
      <c r="E174" s="84">
        <f>SUM(E175,E177,E180,E183)</f>
        <v>2695.2999999999997</v>
      </c>
    </row>
    <row r="175" spans="1:5" ht="45" x14ac:dyDescent="0.2">
      <c r="A175" s="70" t="s">
        <v>91</v>
      </c>
      <c r="B175" s="78" t="s">
        <v>92</v>
      </c>
      <c r="C175" s="82"/>
      <c r="D175" s="84">
        <f t="shared" ref="D175:E175" si="6">SUM(D176)</f>
        <v>224</v>
      </c>
      <c r="E175" s="84">
        <f t="shared" si="6"/>
        <v>224</v>
      </c>
    </row>
    <row r="176" spans="1:5" ht="15" x14ac:dyDescent="0.2">
      <c r="A176" s="94" t="s">
        <v>72</v>
      </c>
      <c r="B176" s="77" t="s">
        <v>92</v>
      </c>
      <c r="C176" s="83">
        <v>800</v>
      </c>
      <c r="D176" s="84">
        <v>224</v>
      </c>
      <c r="E176" s="84">
        <v>224</v>
      </c>
    </row>
    <row r="177" spans="1:5" ht="15.75" x14ac:dyDescent="0.2">
      <c r="A177" s="81" t="s">
        <v>82</v>
      </c>
      <c r="B177" s="79" t="s">
        <v>203</v>
      </c>
      <c r="C177" s="86"/>
      <c r="D177" s="87">
        <f>SUM(D178)</f>
        <v>1407</v>
      </c>
      <c r="E177" s="87">
        <f>SUM(E178)</f>
        <v>1407</v>
      </c>
    </row>
    <row r="178" spans="1:5" ht="30" x14ac:dyDescent="0.2">
      <c r="A178" s="70" t="s">
        <v>83</v>
      </c>
      <c r="B178" s="78" t="s">
        <v>204</v>
      </c>
      <c r="C178" s="82"/>
      <c r="D178" s="84">
        <f>SUM(D179)</f>
        <v>1407</v>
      </c>
      <c r="E178" s="84">
        <f>SUM(E179)</f>
        <v>1407</v>
      </c>
    </row>
    <row r="179" spans="1:5" ht="60" x14ac:dyDescent="0.2">
      <c r="A179" s="94" t="s">
        <v>71</v>
      </c>
      <c r="B179" s="77" t="s">
        <v>204</v>
      </c>
      <c r="C179" s="83">
        <v>100</v>
      </c>
      <c r="D179" s="84">
        <v>1407</v>
      </c>
      <c r="E179" s="84">
        <v>1407</v>
      </c>
    </row>
    <row r="180" spans="1:5" ht="15.75" x14ac:dyDescent="0.2">
      <c r="A180" s="157" t="s">
        <v>218</v>
      </c>
      <c r="B180" s="158" t="s">
        <v>216</v>
      </c>
      <c r="C180" s="25"/>
      <c r="D180" s="99">
        <f>SUM(D181)</f>
        <v>645.29999999999995</v>
      </c>
      <c r="E180" s="99">
        <f>SUM(E181)</f>
        <v>614.70000000000005</v>
      </c>
    </row>
    <row r="181" spans="1:5" ht="30" x14ac:dyDescent="0.2">
      <c r="A181" s="107" t="s">
        <v>83</v>
      </c>
      <c r="B181" s="15" t="s">
        <v>217</v>
      </c>
      <c r="C181" s="9"/>
      <c r="D181" s="155">
        <f>SUM(D182:D182)</f>
        <v>645.29999999999995</v>
      </c>
      <c r="E181" s="155">
        <f>SUM(E182:E182)</f>
        <v>614.70000000000005</v>
      </c>
    </row>
    <row r="182" spans="1:5" ht="60" x14ac:dyDescent="0.2">
      <c r="A182" s="94" t="s">
        <v>71</v>
      </c>
      <c r="B182" s="13" t="s">
        <v>217</v>
      </c>
      <c r="C182" s="10" t="s">
        <v>73</v>
      </c>
      <c r="D182" s="97">
        <v>645.29999999999995</v>
      </c>
      <c r="E182" s="97">
        <v>614.70000000000005</v>
      </c>
    </row>
    <row r="183" spans="1:5" ht="15.75" x14ac:dyDescent="0.2">
      <c r="A183" s="81" t="s">
        <v>84</v>
      </c>
      <c r="B183" s="79" t="s">
        <v>205</v>
      </c>
      <c r="C183" s="86"/>
      <c r="D183" s="87">
        <f>SUM(D184)</f>
        <v>474.7</v>
      </c>
      <c r="E183" s="87">
        <f>SUM(E184)</f>
        <v>449.6</v>
      </c>
    </row>
    <row r="184" spans="1:5" ht="30" x14ac:dyDescent="0.2">
      <c r="A184" s="70" t="s">
        <v>83</v>
      </c>
      <c r="B184" s="78" t="s">
        <v>206</v>
      </c>
      <c r="C184" s="82"/>
      <c r="D184" s="84">
        <f>SUM(D185:D185)</f>
        <v>474.7</v>
      </c>
      <c r="E184" s="84">
        <f>SUM(E185:E185)</f>
        <v>449.6</v>
      </c>
    </row>
    <row r="185" spans="1:5" ht="60" x14ac:dyDescent="0.2">
      <c r="A185" s="94" t="s">
        <v>71</v>
      </c>
      <c r="B185" s="77" t="s">
        <v>206</v>
      </c>
      <c r="C185" s="83">
        <v>100</v>
      </c>
      <c r="D185" s="97">
        <v>474.7</v>
      </c>
      <c r="E185" s="97">
        <v>449.6</v>
      </c>
    </row>
    <row r="186" spans="1:5" ht="15.75" x14ac:dyDescent="0.2">
      <c r="A186" s="193" t="s">
        <v>243</v>
      </c>
      <c r="B186" s="191"/>
      <c r="C186" s="192"/>
      <c r="D186" s="194">
        <v>1883.4</v>
      </c>
      <c r="E186" s="194">
        <v>3694.4</v>
      </c>
    </row>
    <row r="187" spans="1:5" ht="19.5" thickBot="1" x14ac:dyDescent="0.25">
      <c r="A187" s="90" t="s">
        <v>212</v>
      </c>
      <c r="B187" s="91"/>
      <c r="C187" s="92"/>
      <c r="D187" s="93">
        <f>SUM(D14,D54,D77,D86,D95,D111,D149,D164,D186,D64,D173)</f>
        <v>149164.29999999999</v>
      </c>
      <c r="E187" s="93">
        <f>SUM(E14,E54,E77,E86,E95,E111,E149,E164,E186,E64,E173)</f>
        <v>147768.6</v>
      </c>
    </row>
  </sheetData>
  <mergeCells count="14">
    <mergeCell ref="A1:E1"/>
    <mergeCell ref="A2:E2"/>
    <mergeCell ref="A3:E3"/>
    <mergeCell ref="A4:E4"/>
    <mergeCell ref="A12:A13"/>
    <mergeCell ref="B12:B13"/>
    <mergeCell ref="C12:C13"/>
    <mergeCell ref="D12:E12"/>
    <mergeCell ref="A10:E10"/>
    <mergeCell ref="D11:E11"/>
    <mergeCell ref="A6:E6"/>
    <mergeCell ref="A5:E5"/>
    <mergeCell ref="A7:E7"/>
    <mergeCell ref="A8:E8"/>
  </mergeCells>
  <pageMargins left="0.59055118110236227" right="0.19685039370078741" top="0.19685039370078741" bottom="0.19685039370078741" header="0.31496062992125984" footer="0.31496062992125984"/>
  <pageSetup paperSize="9" scale="8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 </vt:lpstr>
      <vt:lpstr>ЦС 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Admin</cp:lastModifiedBy>
  <cp:lastPrinted>2021-10-14T11:02:40Z</cp:lastPrinted>
  <dcterms:created xsi:type="dcterms:W3CDTF">2012-12-11T08:33:08Z</dcterms:created>
  <dcterms:modified xsi:type="dcterms:W3CDTF">2021-10-14T11:04:48Z</dcterms:modified>
</cp:coreProperties>
</file>