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5480" windowHeight="11040" activeTab="1"/>
  </bookViews>
  <sheets>
    <sheet name="получатели " sheetId="4" r:id="rId1"/>
    <sheet name="отрасли " sheetId="2" r:id="rId2"/>
    <sheet name="ЦС" sheetId="3" r:id="rId3"/>
  </sheets>
  <definedNames>
    <definedName name="_xlnm.Print_Titles" localSheetId="0">'получатели '!$7:$8</definedName>
  </definedNames>
  <calcPr calcId="125725"/>
</workbook>
</file>

<file path=xl/calcChain.xml><?xml version="1.0" encoding="utf-8"?>
<calcChain xmlns="http://schemas.openxmlformats.org/spreadsheetml/2006/main">
  <c r="G460" i="4"/>
  <c r="G459" s="1"/>
  <c r="G458" s="1"/>
  <c r="G457" s="1"/>
  <c r="G456" s="1"/>
  <c r="G455" s="1"/>
  <c r="G453"/>
  <c r="G452" s="1"/>
  <c r="G451" s="1"/>
  <c r="G450" s="1"/>
  <c r="G449" s="1"/>
  <c r="G448" s="1"/>
  <c r="G445"/>
  <c r="G443"/>
  <c r="G437"/>
  <c r="G436" s="1"/>
  <c r="G435" s="1"/>
  <c r="G429"/>
  <c r="G428" s="1"/>
  <c r="G427" s="1"/>
  <c r="G426" s="1"/>
  <c r="G425" s="1"/>
  <c r="G424" s="1"/>
  <c r="G422"/>
  <c r="G421" s="1"/>
  <c r="G420" s="1"/>
  <c r="G419" s="1"/>
  <c r="G418" s="1"/>
  <c r="G417" s="1"/>
  <c r="G415"/>
  <c r="G414" s="1"/>
  <c r="G413" s="1"/>
  <c r="G412" s="1"/>
  <c r="G411" s="1"/>
  <c r="G410" s="1"/>
  <c r="G408"/>
  <c r="G407" s="1"/>
  <c r="G406" s="1"/>
  <c r="G405" s="1"/>
  <c r="G404" s="1"/>
  <c r="G403" s="1"/>
  <c r="G401"/>
  <c r="G400" s="1"/>
  <c r="G399" s="1"/>
  <c r="G398" s="1"/>
  <c r="G396"/>
  <c r="G394"/>
  <c r="G388"/>
  <c r="G387" s="1"/>
  <c r="G386" s="1"/>
  <c r="G385" s="1"/>
  <c r="G384" s="1"/>
  <c r="G382"/>
  <c r="G381" s="1"/>
  <c r="G380" s="1"/>
  <c r="G377"/>
  <c r="G375"/>
  <c r="G373"/>
  <c r="G371"/>
  <c r="G365"/>
  <c r="G364" s="1"/>
  <c r="G362"/>
  <c r="G361" s="1"/>
  <c r="G357"/>
  <c r="G355"/>
  <c r="G353"/>
  <c r="G351"/>
  <c r="G349"/>
  <c r="G347"/>
  <c r="G345"/>
  <c r="G343"/>
  <c r="G337"/>
  <c r="G336" s="1"/>
  <c r="G335" s="1"/>
  <c r="G334" s="1"/>
  <c r="G332"/>
  <c r="G330"/>
  <c r="G328"/>
  <c r="G326"/>
  <c r="G319"/>
  <c r="G318" s="1"/>
  <c r="G317" s="1"/>
  <c r="G316" s="1"/>
  <c r="G314"/>
  <c r="G313" s="1"/>
  <c r="G312" s="1"/>
  <c r="G311" s="1"/>
  <c r="G308"/>
  <c r="G307"/>
  <c r="G306" s="1"/>
  <c r="G305" s="1"/>
  <c r="G304" s="1"/>
  <c r="G300"/>
  <c r="G299" s="1"/>
  <c r="G298" s="1"/>
  <c r="G297" s="1"/>
  <c r="G295"/>
  <c r="G294"/>
  <c r="G293" s="1"/>
  <c r="G292" s="1"/>
  <c r="G288"/>
  <c r="G287" s="1"/>
  <c r="G286" s="1"/>
  <c r="G285" s="1"/>
  <c r="G284" s="1"/>
  <c r="G282"/>
  <c r="G281" s="1"/>
  <c r="G280" s="1"/>
  <c r="G279" s="1"/>
  <c r="G278" s="1"/>
  <c r="G275"/>
  <c r="G274" s="1"/>
  <c r="G273" s="1"/>
  <c r="G272" s="1"/>
  <c r="G271" s="1"/>
  <c r="G270" s="1"/>
  <c r="G268"/>
  <c r="G267" s="1"/>
  <c r="G266" s="1"/>
  <c r="G264"/>
  <c r="G263" s="1"/>
  <c r="G262" s="1"/>
  <c r="G259"/>
  <c r="G257"/>
  <c r="G256" s="1"/>
  <c r="G255" s="1"/>
  <c r="G254" s="1"/>
  <c r="G251"/>
  <c r="G249"/>
  <c r="G242"/>
  <c r="G241" s="1"/>
  <c r="G240" s="1"/>
  <c r="G239" s="1"/>
  <c r="G238" s="1"/>
  <c r="G234"/>
  <c r="G233" s="1"/>
  <c r="G232" s="1"/>
  <c r="G231" s="1"/>
  <c r="G230" s="1"/>
  <c r="G229" s="1"/>
  <c r="G226"/>
  <c r="G225"/>
  <c r="G224" s="1"/>
  <c r="G223" s="1"/>
  <c r="G220"/>
  <c r="G219" s="1"/>
  <c r="G218" s="1"/>
  <c r="G217" s="1"/>
  <c r="G216" s="1"/>
  <c r="G215" s="1"/>
  <c r="G213"/>
  <c r="G211"/>
  <c r="G208"/>
  <c r="G207" s="1"/>
  <c r="G206" s="1"/>
  <c r="G205" s="1"/>
  <c r="G204" s="1"/>
  <c r="G203" s="1"/>
  <c r="G222" l="1"/>
  <c r="G310"/>
  <c r="G370"/>
  <c r="G369" s="1"/>
  <c r="G368" s="1"/>
  <c r="G367" s="1"/>
  <c r="G379"/>
  <c r="G442"/>
  <c r="G441" s="1"/>
  <c r="G393"/>
  <c r="G392" s="1"/>
  <c r="G391" s="1"/>
  <c r="G390" s="1"/>
  <c r="G360"/>
  <c r="G359" s="1"/>
  <c r="G342"/>
  <c r="G341" s="1"/>
  <c r="G340" s="1"/>
  <c r="G339" s="1"/>
  <c r="G325"/>
  <c r="G324" s="1"/>
  <c r="G323" s="1"/>
  <c r="G322" s="1"/>
  <c r="G248"/>
  <c r="G247" s="1"/>
  <c r="G246" s="1"/>
  <c r="G261"/>
  <c r="G291"/>
  <c r="G290" s="1"/>
  <c r="G303"/>
  <c r="G253"/>
  <c r="G277"/>
  <c r="G434"/>
  <c r="G433" s="1"/>
  <c r="G432" s="1"/>
  <c r="G431" s="1"/>
  <c r="G237" l="1"/>
  <c r="G321"/>
  <c r="G236" s="1"/>
  <c r="G201"/>
  <c r="G200" s="1"/>
  <c r="G199" s="1"/>
  <c r="G176"/>
  <c r="G175" s="1"/>
  <c r="G174" s="1"/>
  <c r="G67"/>
  <c r="G68"/>
  <c r="F305" i="2"/>
  <c r="F304" s="1"/>
  <c r="F281"/>
  <c r="F280" s="1"/>
  <c r="F278"/>
  <c r="F77"/>
  <c r="F76" s="1"/>
  <c r="F75" s="1"/>
  <c r="F72"/>
  <c r="F13" i="3"/>
  <c r="F15"/>
  <c r="F17"/>
  <c r="F19"/>
  <c r="F22"/>
  <c r="F24"/>
  <c r="F25"/>
  <c r="F27"/>
  <c r="F28"/>
  <c r="F30"/>
  <c r="F31"/>
  <c r="F33"/>
  <c r="F35"/>
  <c r="F37"/>
  <c r="F39"/>
  <c r="F41"/>
  <c r="F43"/>
  <c r="F46"/>
  <c r="F48"/>
  <c r="F50"/>
  <c r="F52"/>
  <c r="F54"/>
  <c r="F58"/>
  <c r="F60"/>
  <c r="F63"/>
  <c r="F68"/>
  <c r="F70"/>
  <c r="F72"/>
  <c r="F74"/>
  <c r="F76"/>
  <c r="F78"/>
  <c r="F81"/>
  <c r="F86"/>
  <c r="F91"/>
  <c r="F93"/>
  <c r="F97"/>
  <c r="F102"/>
  <c r="F104"/>
  <c r="F106"/>
  <c r="F111"/>
  <c r="F113"/>
  <c r="F115"/>
  <c r="F119"/>
  <c r="F121"/>
  <c r="F123"/>
  <c r="F125"/>
  <c r="F127"/>
  <c r="F129"/>
  <c r="F133"/>
  <c r="F138"/>
  <c r="F139"/>
  <c r="F140"/>
  <c r="F142"/>
  <c r="F144"/>
  <c r="F147"/>
  <c r="F149"/>
  <c r="F151"/>
  <c r="F153"/>
  <c r="F154"/>
  <c r="F156"/>
  <c r="F157"/>
  <c r="F159"/>
  <c r="F161"/>
  <c r="F163"/>
  <c r="F165"/>
  <c r="F169"/>
  <c r="F170"/>
  <c r="F172"/>
  <c r="F176"/>
  <c r="F178"/>
  <c r="F180"/>
  <c r="F184"/>
  <c r="F186"/>
  <c r="F188"/>
  <c r="F189"/>
  <c r="F194"/>
  <c r="F196"/>
  <c r="F198"/>
  <c r="F200"/>
  <c r="F203"/>
  <c r="F205"/>
  <c r="F207"/>
  <c r="F209"/>
  <c r="F210"/>
  <c r="F213"/>
  <c r="F218"/>
  <c r="F219"/>
  <c r="F221"/>
  <c r="F223"/>
  <c r="F226"/>
  <c r="F229"/>
  <c r="F230"/>
  <c r="F233"/>
  <c r="F234"/>
  <c r="F235"/>
  <c r="F239"/>
  <c r="F240"/>
  <c r="F241"/>
  <c r="F243"/>
  <c r="F245"/>
  <c r="E152"/>
  <c r="E150"/>
  <c r="E148"/>
  <c r="E146"/>
  <c r="E137"/>
  <c r="E110"/>
  <c r="E85"/>
  <c r="E84" s="1"/>
  <c r="E23"/>
  <c r="E96"/>
  <c r="E95" s="1"/>
  <c r="E94" s="1"/>
  <c r="E92"/>
  <c r="E18"/>
  <c r="E16"/>
  <c r="E12"/>
  <c r="E225"/>
  <c r="E224" s="1"/>
  <c r="E238"/>
  <c r="E244"/>
  <c r="E242"/>
  <c r="E232"/>
  <c r="E231" s="1"/>
  <c r="E228"/>
  <c r="E227" s="1"/>
  <c r="E222"/>
  <c r="E220"/>
  <c r="E217"/>
  <c r="E212"/>
  <c r="E211" s="1"/>
  <c r="E208"/>
  <c r="E206"/>
  <c r="E204"/>
  <c r="E202"/>
  <c r="E199"/>
  <c r="E197"/>
  <c r="E195"/>
  <c r="E193"/>
  <c r="E187"/>
  <c r="E185"/>
  <c r="E183"/>
  <c r="E179"/>
  <c r="E177"/>
  <c r="E175"/>
  <c r="E171"/>
  <c r="E162"/>
  <c r="E160"/>
  <c r="E158"/>
  <c r="E155"/>
  <c r="E143"/>
  <c r="E141"/>
  <c r="E132"/>
  <c r="E131" s="1"/>
  <c r="E130" s="1"/>
  <c r="E128"/>
  <c r="E122"/>
  <c r="E118"/>
  <c r="E114"/>
  <c r="E112"/>
  <c r="E105"/>
  <c r="E103"/>
  <c r="E101"/>
  <c r="E90"/>
  <c r="E80"/>
  <c r="E79" s="1"/>
  <c r="E77"/>
  <c r="E71"/>
  <c r="E69"/>
  <c r="F69" s="1"/>
  <c r="E67"/>
  <c r="E62"/>
  <c r="E61" s="1"/>
  <c r="E59"/>
  <c r="E57"/>
  <c r="E53"/>
  <c r="E51"/>
  <c r="E49"/>
  <c r="E47"/>
  <c r="E42"/>
  <c r="E40"/>
  <c r="E38"/>
  <c r="E36"/>
  <c r="F36" s="1"/>
  <c r="E34"/>
  <c r="E32"/>
  <c r="E29"/>
  <c r="F29" s="1"/>
  <c r="E26"/>
  <c r="F26" s="1"/>
  <c r="E21"/>
  <c r="E14"/>
  <c r="E45"/>
  <c r="E168"/>
  <c r="D232"/>
  <c r="F31" i="2"/>
  <c r="F16"/>
  <c r="G13" i="4"/>
  <c r="D126" i="3"/>
  <c r="D120"/>
  <c r="D69"/>
  <c r="D36"/>
  <c r="D29"/>
  <c r="D26"/>
  <c r="F247" i="2"/>
  <c r="F250"/>
  <c r="F199"/>
  <c r="F130"/>
  <c r="F124"/>
  <c r="F232" i="3" l="1"/>
  <c r="E136"/>
  <c r="E11"/>
  <c r="E109"/>
  <c r="E83"/>
  <c r="G66" i="4"/>
  <c r="E89" i="3"/>
  <c r="E237"/>
  <c r="E216"/>
  <c r="E166"/>
  <c r="E201"/>
  <c r="E192"/>
  <c r="E182"/>
  <c r="E174"/>
  <c r="E167"/>
  <c r="E100"/>
  <c r="E126"/>
  <c r="F126" s="1"/>
  <c r="E73"/>
  <c r="E56"/>
  <c r="E20"/>
  <c r="E44"/>
  <c r="E10" l="1"/>
  <c r="E236"/>
  <c r="E181"/>
  <c r="E215"/>
  <c r="E173"/>
  <c r="E55"/>
  <c r="E88"/>
  <c r="E99"/>
  <c r="E108"/>
  <c r="F73"/>
  <c r="E82"/>
  <c r="E191"/>
  <c r="E164"/>
  <c r="E120"/>
  <c r="F120" s="1"/>
  <c r="E124"/>
  <c r="G102" i="4"/>
  <c r="G96"/>
  <c r="G81"/>
  <c r="G80" s="1"/>
  <c r="G79" s="1"/>
  <c r="F97" i="2"/>
  <c r="F96" s="1"/>
  <c r="F95" s="1"/>
  <c r="D244" i="3"/>
  <c r="F244" s="1"/>
  <c r="D73"/>
  <c r="F269" i="2"/>
  <c r="F244"/>
  <c r="F245"/>
  <c r="G163" i="4"/>
  <c r="G146"/>
  <c r="D59" i="3"/>
  <c r="F59" s="1"/>
  <c r="D199"/>
  <c r="F199" s="1"/>
  <c r="D195"/>
  <c r="F195" s="1"/>
  <c r="D96"/>
  <c r="D85"/>
  <c r="D75"/>
  <c r="D62"/>
  <c r="G194" i="4"/>
  <c r="F299" i="2"/>
  <c r="D61" i="3" l="1"/>
  <c r="F61" s="1"/>
  <c r="F62"/>
  <c r="E145"/>
  <c r="E135" s="1"/>
  <c r="E134" s="1"/>
  <c r="E9"/>
  <c r="E98"/>
  <c r="E214"/>
  <c r="E190"/>
  <c r="E87"/>
  <c r="D95"/>
  <c r="F96"/>
  <c r="D84"/>
  <c r="F85"/>
  <c r="E75"/>
  <c r="E117"/>
  <c r="F297" i="2"/>
  <c r="F296" s="1"/>
  <c r="F271"/>
  <c r="F265"/>
  <c r="F239"/>
  <c r="F238" s="1"/>
  <c r="F110"/>
  <c r="F109" s="1"/>
  <c r="F108" s="1"/>
  <c r="F107" s="1"/>
  <c r="E66" i="3" l="1"/>
  <c r="F75"/>
  <c r="E116"/>
  <c r="D94"/>
  <c r="F94" s="1"/>
  <c r="F95"/>
  <c r="D83"/>
  <c r="F84"/>
  <c r="E65" l="1"/>
  <c r="E107"/>
  <c r="D82"/>
  <c r="F82" s="1"/>
  <c r="F83"/>
  <c r="G192" i="4"/>
  <c r="G191" s="1"/>
  <c r="G165"/>
  <c r="E64" i="3" l="1"/>
  <c r="G159" i="4"/>
  <c r="G120"/>
  <c r="G119" s="1"/>
  <c r="E246" i="3" l="1"/>
  <c r="G118" i="4"/>
  <c r="G117" s="1"/>
  <c r="G116" s="1"/>
  <c r="D217" i="3"/>
  <c r="F217" s="1"/>
  <c r="D105"/>
  <c r="F105" s="1"/>
  <c r="D49"/>
  <c r="F49" s="1"/>
  <c r="D53"/>
  <c r="F53" s="1"/>
  <c r="D47"/>
  <c r="F47" s="1"/>
  <c r="D42"/>
  <c r="F42" s="1"/>
  <c r="F323" i="2"/>
  <c r="F318"/>
  <c r="F317" s="1"/>
  <c r="F316" s="1"/>
  <c r="F315" s="1"/>
  <c r="F225"/>
  <c r="F221"/>
  <c r="F205"/>
  <c r="F163"/>
  <c r="G133" i="4" l="1"/>
  <c r="G132" s="1"/>
  <c r="G131" s="1"/>
  <c r="G130" s="1"/>
  <c r="G129" s="1"/>
  <c r="D114" i="3" l="1"/>
  <c r="F114" s="1"/>
  <c r="F142" i="2"/>
  <c r="G114" i="4"/>
  <c r="D208" i="3" l="1"/>
  <c r="F208" s="1"/>
  <c r="D160"/>
  <c r="F160" s="1"/>
  <c r="F62" i="2"/>
  <c r="G197" i="4"/>
  <c r="G196" s="1"/>
  <c r="G186"/>
  <c r="G185" s="1"/>
  <c r="G183"/>
  <c r="G182" s="1"/>
  <c r="G172"/>
  <c r="G171" s="1"/>
  <c r="G170" s="1"/>
  <c r="G169" s="1"/>
  <c r="G167"/>
  <c r="G161"/>
  <c r="G157"/>
  <c r="G150"/>
  <c r="G148"/>
  <c r="G140"/>
  <c r="G139" s="1"/>
  <c r="G138" s="1"/>
  <c r="G137" s="1"/>
  <c r="G136" s="1"/>
  <c r="G127"/>
  <c r="G126" s="1"/>
  <c r="G112"/>
  <c r="G110"/>
  <c r="G104"/>
  <c r="G100"/>
  <c r="G98"/>
  <c r="G94"/>
  <c r="G87"/>
  <c r="G86" s="1"/>
  <c r="G85" s="1"/>
  <c r="G84" s="1"/>
  <c r="G83" s="1"/>
  <c r="G76"/>
  <c r="G75" s="1"/>
  <c r="G74" s="1"/>
  <c r="G73" s="1"/>
  <c r="G72" s="1"/>
  <c r="G64"/>
  <c r="G61"/>
  <c r="G58"/>
  <c r="G56"/>
  <c r="G54"/>
  <c r="G49"/>
  <c r="G47"/>
  <c r="G41"/>
  <c r="G40" s="1"/>
  <c r="G39" s="1"/>
  <c r="G38" s="1"/>
  <c r="G37" s="1"/>
  <c r="G33"/>
  <c r="G32" s="1"/>
  <c r="G31" s="1"/>
  <c r="G30" s="1"/>
  <c r="G29" s="1"/>
  <c r="G27"/>
  <c r="G26" s="1"/>
  <c r="G25" s="1"/>
  <c r="G21"/>
  <c r="G20" s="1"/>
  <c r="G19" s="1"/>
  <c r="G18" s="1"/>
  <c r="G17" s="1"/>
  <c r="G16" s="1"/>
  <c r="G12"/>
  <c r="G11" s="1"/>
  <c r="G10" s="1"/>
  <c r="D124" i="3"/>
  <c r="F124" s="1"/>
  <c r="D143"/>
  <c r="F143" s="1"/>
  <c r="D212"/>
  <c r="D202"/>
  <c r="F202" s="1"/>
  <c r="D220"/>
  <c r="F220" s="1"/>
  <c r="D211" l="1"/>
  <c r="F211" s="1"/>
  <c r="F212"/>
  <c r="G93" i="4"/>
  <c r="G92" s="1"/>
  <c r="G91" s="1"/>
  <c r="G90" s="1"/>
  <c r="G156"/>
  <c r="G155" s="1"/>
  <c r="G154" s="1"/>
  <c r="G153" s="1"/>
  <c r="G152" s="1"/>
  <c r="G145"/>
  <c r="G144" s="1"/>
  <c r="G143" s="1"/>
  <c r="G142" s="1"/>
  <c r="G135" s="1"/>
  <c r="G190"/>
  <c r="G189" s="1"/>
  <c r="G188" s="1"/>
  <c r="G125"/>
  <c r="G124" s="1"/>
  <c r="G123" s="1"/>
  <c r="G122" s="1"/>
  <c r="G46"/>
  <c r="G45" s="1"/>
  <c r="G44" s="1"/>
  <c r="G53"/>
  <c r="G52" s="1"/>
  <c r="G51" s="1"/>
  <c r="G109"/>
  <c r="G108" s="1"/>
  <c r="G107" s="1"/>
  <c r="G106" s="1"/>
  <c r="G181"/>
  <c r="G180" s="1"/>
  <c r="G179" s="1"/>
  <c r="G178" s="1"/>
  <c r="G9"/>
  <c r="G71"/>
  <c r="D168" i="3"/>
  <c r="F168" s="1"/>
  <c r="D164"/>
  <c r="F164" s="1"/>
  <c r="D23"/>
  <c r="F23" s="1"/>
  <c r="D21"/>
  <c r="F21" s="1"/>
  <c r="F49" i="2"/>
  <c r="F148"/>
  <c r="F147" s="1"/>
  <c r="F146" s="1"/>
  <c r="F145" s="1"/>
  <c r="F144" s="1"/>
  <c r="F115"/>
  <c r="F114" s="1"/>
  <c r="F113" s="1"/>
  <c r="F112" s="1"/>
  <c r="F106" s="1"/>
  <c r="F92"/>
  <c r="F44"/>
  <c r="G43" i="4" l="1"/>
  <c r="G24" s="1"/>
  <c r="G89"/>
  <c r="F256" i="2"/>
  <c r="G23" i="4" l="1"/>
  <c r="G462" s="1"/>
  <c r="D132" i="3"/>
  <c r="F174" i="2"/>
  <c r="F173" s="1"/>
  <c r="F172" s="1"/>
  <c r="F171" s="1"/>
  <c r="D131" i="3" l="1"/>
  <c r="F132"/>
  <c r="D77"/>
  <c r="F77" s="1"/>
  <c r="F273" i="2"/>
  <c r="D130" i="3" l="1"/>
  <c r="F130" s="1"/>
  <c r="F131"/>
  <c r="D187"/>
  <c r="F187" s="1"/>
  <c r="F193" i="2"/>
  <c r="D228" i="3" l="1"/>
  <c r="F228" s="1"/>
  <c r="F91" i="2"/>
  <c r="F90" s="1"/>
  <c r="F89" s="1"/>
  <c r="F88" s="1"/>
  <c r="F35"/>
  <c r="D90" i="3" l="1"/>
  <c r="F90" s="1"/>
  <c r="D34"/>
  <c r="F34" s="1"/>
  <c r="F230" i="2"/>
  <c r="F229" s="1"/>
  <c r="F228" s="1"/>
  <c r="F227" s="1"/>
  <c r="F223"/>
  <c r="F42"/>
  <c r="F41" s="1"/>
  <c r="F213" l="1"/>
  <c r="F212" s="1"/>
  <c r="F210"/>
  <c r="F209" s="1"/>
  <c r="D197" i="3"/>
  <c r="F197" s="1"/>
  <c r="F208" i="2" l="1"/>
  <c r="F207" s="1"/>
  <c r="F191"/>
  <c r="D227" i="3" l="1"/>
  <c r="F227" s="1"/>
  <c r="F302" i="2"/>
  <c r="F301" s="1"/>
  <c r="F295" s="1"/>
  <c r="F34"/>
  <c r="D71" i="3"/>
  <c r="F71" s="1"/>
  <c r="D51"/>
  <c r="F51" s="1"/>
  <c r="F267" i="2"/>
  <c r="F197"/>
  <c r="F128"/>
  <c r="F294" l="1"/>
  <c r="F293" s="1"/>
  <c r="D92" i="3"/>
  <c r="F92" s="1"/>
  <c r="F326" i="2"/>
  <c r="F255"/>
  <c r="F254" s="1"/>
  <c r="F253" s="1"/>
  <c r="D89" i="3" l="1"/>
  <c r="F40" i="2"/>
  <c r="F39" s="1"/>
  <c r="D242" i="3"/>
  <c r="F242" s="1"/>
  <c r="D238"/>
  <c r="F238" s="1"/>
  <c r="D231"/>
  <c r="F231" s="1"/>
  <c r="D225"/>
  <c r="D222"/>
  <c r="F222" s="1"/>
  <c r="D206"/>
  <c r="F206" s="1"/>
  <c r="D204"/>
  <c r="F204" s="1"/>
  <c r="D193"/>
  <c r="D185"/>
  <c r="F185" s="1"/>
  <c r="D183"/>
  <c r="F183" s="1"/>
  <c r="D179"/>
  <c r="F179" s="1"/>
  <c r="D177"/>
  <c r="F177" s="1"/>
  <c r="D175"/>
  <c r="F175" s="1"/>
  <c r="D171"/>
  <c r="F171" s="1"/>
  <c r="D162"/>
  <c r="F162" s="1"/>
  <c r="D158"/>
  <c r="F158" s="1"/>
  <c r="D155"/>
  <c r="F155" s="1"/>
  <c r="D152"/>
  <c r="F152" s="1"/>
  <c r="D150"/>
  <c r="F150" s="1"/>
  <c r="D148"/>
  <c r="F148" s="1"/>
  <c r="D146"/>
  <c r="F146" s="1"/>
  <c r="D141"/>
  <c r="F141" s="1"/>
  <c r="D137"/>
  <c r="F137" s="1"/>
  <c r="D128"/>
  <c r="F128" s="1"/>
  <c r="D122"/>
  <c r="F122" s="1"/>
  <c r="D118"/>
  <c r="F118" s="1"/>
  <c r="D112"/>
  <c r="F112" s="1"/>
  <c r="D110"/>
  <c r="F110" s="1"/>
  <c r="D103"/>
  <c r="F103" s="1"/>
  <c r="D101"/>
  <c r="F101" s="1"/>
  <c r="D80"/>
  <c r="D67"/>
  <c r="D45"/>
  <c r="D57"/>
  <c r="F57" s="1"/>
  <c r="D40"/>
  <c r="F40" s="1"/>
  <c r="D38"/>
  <c r="F38" s="1"/>
  <c r="D32"/>
  <c r="F32" s="1"/>
  <c r="D18"/>
  <c r="F18" s="1"/>
  <c r="D16"/>
  <c r="F16" s="1"/>
  <c r="D14"/>
  <c r="F14" s="1"/>
  <c r="D12"/>
  <c r="F12" s="1"/>
  <c r="D79" l="1"/>
  <c r="F79" s="1"/>
  <c r="F80"/>
  <c r="D88"/>
  <c r="F89"/>
  <c r="D66"/>
  <c r="F66" s="1"/>
  <c r="F67"/>
  <c r="D192"/>
  <c r="F192" s="1"/>
  <c r="F193"/>
  <c r="D224"/>
  <c r="F224" s="1"/>
  <c r="F225"/>
  <c r="D44"/>
  <c r="F44" s="1"/>
  <c r="F45"/>
  <c r="D117"/>
  <c r="D100"/>
  <c r="D56"/>
  <c r="D20"/>
  <c r="F20" s="1"/>
  <c r="D237"/>
  <c r="D109"/>
  <c r="D201"/>
  <c r="F201" s="1"/>
  <c r="D145"/>
  <c r="F145" s="1"/>
  <c r="D174"/>
  <c r="D136"/>
  <c r="F136" s="1"/>
  <c r="D167"/>
  <c r="F167" s="1"/>
  <c r="D65"/>
  <c r="F65" s="1"/>
  <c r="D11"/>
  <c r="F11" s="1"/>
  <c r="D216"/>
  <c r="D166"/>
  <c r="F166" s="1"/>
  <c r="D182"/>
  <c r="D181" l="1"/>
  <c r="F181" s="1"/>
  <c r="F182"/>
  <c r="D173"/>
  <c r="F173" s="1"/>
  <c r="F174"/>
  <c r="D236"/>
  <c r="F236" s="1"/>
  <c r="F237"/>
  <c r="D116"/>
  <c r="F116" s="1"/>
  <c r="F117"/>
  <c r="D215"/>
  <c r="F215" s="1"/>
  <c r="F216"/>
  <c r="D108"/>
  <c r="F108" s="1"/>
  <c r="F109"/>
  <c r="D99"/>
  <c r="F100"/>
  <c r="D87"/>
  <c r="F87" s="1"/>
  <c r="F88"/>
  <c r="D55"/>
  <c r="F55" s="1"/>
  <c r="F56"/>
  <c r="D191"/>
  <c r="D135"/>
  <c r="D10"/>
  <c r="D214"/>
  <c r="F214" s="1"/>
  <c r="D64"/>
  <c r="F64" s="1"/>
  <c r="D98" l="1"/>
  <c r="F98" s="1"/>
  <c r="F99"/>
  <c r="D107"/>
  <c r="F107" s="1"/>
  <c r="D9"/>
  <c r="F9" s="1"/>
  <c r="F10"/>
  <c r="D190"/>
  <c r="F190" s="1"/>
  <c r="F191"/>
  <c r="D134"/>
  <c r="F134" s="1"/>
  <c r="F135"/>
  <c r="D246"/>
  <c r="F246" s="1"/>
  <c r="F48" i="2"/>
  <c r="F12"/>
  <c r="F11" s="1"/>
  <c r="F10" s="1"/>
  <c r="F15"/>
  <c r="F14" s="1"/>
  <c r="F23"/>
  <c r="F22" s="1"/>
  <c r="F21" s="1"/>
  <c r="F20" s="1"/>
  <c r="F30"/>
  <c r="F29" s="1"/>
  <c r="F28" s="1"/>
  <c r="F27" s="1"/>
  <c r="F54"/>
  <c r="F57"/>
  <c r="F60"/>
  <c r="F66"/>
  <c r="F65" s="1"/>
  <c r="F70"/>
  <c r="F69" s="1"/>
  <c r="F85"/>
  <c r="F84" s="1"/>
  <c r="F83" s="1"/>
  <c r="F82" s="1"/>
  <c r="F81" s="1"/>
  <c r="F80" s="1"/>
  <c r="F103"/>
  <c r="F102" s="1"/>
  <c r="F101" s="1"/>
  <c r="F100" s="1"/>
  <c r="F99" s="1"/>
  <c r="F87" s="1"/>
  <c r="F122"/>
  <c r="F126"/>
  <c r="F132"/>
  <c r="F138"/>
  <c r="F140"/>
  <c r="F155"/>
  <c r="F154" s="1"/>
  <c r="F161"/>
  <c r="F160" s="1"/>
  <c r="F169"/>
  <c r="F168" s="1"/>
  <c r="F181"/>
  <c r="F183"/>
  <c r="F195"/>
  <c r="F201"/>
  <c r="F219"/>
  <c r="F218" s="1"/>
  <c r="F236"/>
  <c r="F235" s="1"/>
  <c r="F234" s="1"/>
  <c r="F263"/>
  <c r="F262" s="1"/>
  <c r="F277"/>
  <c r="F276" s="1"/>
  <c r="F275" s="1"/>
  <c r="F288"/>
  <c r="F287" s="1"/>
  <c r="F291"/>
  <c r="F290" s="1"/>
  <c r="F311"/>
  <c r="F310" s="1"/>
  <c r="F309" s="1"/>
  <c r="F328"/>
  <c r="F335"/>
  <c r="F334" s="1"/>
  <c r="F333" s="1"/>
  <c r="F332" s="1"/>
  <c r="F342"/>
  <c r="F341" s="1"/>
  <c r="F340" s="1"/>
  <c r="F339" s="1"/>
  <c r="F349"/>
  <c r="F348" s="1"/>
  <c r="F347" s="1"/>
  <c r="F346" s="1"/>
  <c r="F53" l="1"/>
  <c r="F121"/>
  <c r="F120" s="1"/>
  <c r="F119" s="1"/>
  <c r="F118" s="1"/>
  <c r="F137"/>
  <c r="F243"/>
  <c r="F242" s="1"/>
  <c r="F241" s="1"/>
  <c r="F217"/>
  <c r="F216" s="1"/>
  <c r="F215" s="1"/>
  <c r="F64"/>
  <c r="F159"/>
  <c r="F158" s="1"/>
  <c r="F233"/>
  <c r="F232" s="1"/>
  <c r="F167"/>
  <c r="F166" s="1"/>
  <c r="F165" s="1"/>
  <c r="F153"/>
  <c r="F152" s="1"/>
  <c r="F151" s="1"/>
  <c r="F286"/>
  <c r="F285" s="1"/>
  <c r="F284" s="1"/>
  <c r="F308"/>
  <c r="F307" s="1"/>
  <c r="F322"/>
  <c r="F321" s="1"/>
  <c r="F68"/>
  <c r="F19"/>
  <c r="F283" l="1"/>
  <c r="F320"/>
  <c r="F314" s="1"/>
  <c r="F136" l="1"/>
  <c r="F157"/>
  <c r="F150" s="1"/>
  <c r="F47" l="1"/>
  <c r="F46" s="1"/>
  <c r="F38" s="1"/>
  <c r="F9" s="1"/>
  <c r="F338" l="1"/>
  <c r="F337" s="1"/>
  <c r="F135" l="1"/>
  <c r="F134" s="1"/>
  <c r="F203" l="1"/>
  <c r="F190" s="1"/>
  <c r="F185"/>
  <c r="F345"/>
  <c r="F344" s="1"/>
  <c r="F331"/>
  <c r="F330" s="1"/>
  <c r="F180" l="1"/>
  <c r="F179" s="1"/>
  <c r="F178" s="1"/>
  <c r="F177" s="1"/>
  <c r="F261"/>
  <c r="F260" s="1"/>
  <c r="F313"/>
  <c r="F259" l="1"/>
  <c r="F258" s="1"/>
  <c r="F189"/>
  <c r="F188" s="1"/>
  <c r="F187" l="1"/>
  <c r="F176" s="1"/>
  <c r="F105" l="1"/>
  <c r="F351" s="1"/>
</calcChain>
</file>

<file path=xl/sharedStrings.xml><?xml version="1.0" encoding="utf-8"?>
<sst xmlns="http://schemas.openxmlformats.org/spreadsheetml/2006/main" count="3779" uniqueCount="392">
  <si>
    <t xml:space="preserve"> к решению Собрания депутатов района</t>
  </si>
  <si>
    <t>тыс.руб</t>
  </si>
  <si>
    <t>Наименование учреждений</t>
  </si>
  <si>
    <t>Коды</t>
  </si>
  <si>
    <t xml:space="preserve"> гл. распорядителя, получателя</t>
  </si>
  <si>
    <t xml:space="preserve">разде ла </t>
  </si>
  <si>
    <t>подраздел</t>
  </si>
  <si>
    <t xml:space="preserve"> целевой статьи</t>
  </si>
  <si>
    <t xml:space="preserve"> вида расходов</t>
  </si>
  <si>
    <t>Собрание депутатов Пустошкинского района</t>
  </si>
  <si>
    <t>027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</si>
  <si>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</si>
  <si>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</si>
  <si>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</si>
  <si>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</si>
  <si>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Другие общегосударственные вопросы</t>
  </si>
  <si>
    <t>13</t>
  </si>
  <si>
    <t>Национальная экономика</t>
  </si>
  <si>
    <t>04</t>
  </si>
  <si>
    <t>Общеэкономические вопросы</t>
  </si>
  <si>
    <t>Транспорт</t>
  </si>
  <si>
    <t>08</t>
  </si>
  <si>
    <t>Образование</t>
  </si>
  <si>
    <t>07</t>
  </si>
  <si>
    <t>Дошкольное образование</t>
  </si>
  <si>
    <t>Общее образование</t>
  </si>
  <si>
    <t>02</t>
  </si>
  <si>
    <t>Межбюджетные трансферты</t>
  </si>
  <si>
    <t>Молодежная политика и оздоровление детей</t>
  </si>
  <si>
    <t>Другие вопросы в области образования</t>
  </si>
  <si>
    <t>09</t>
  </si>
  <si>
    <t>Социальная политика</t>
  </si>
  <si>
    <t>10</t>
  </si>
  <si>
    <t>Охрана семьи и детства</t>
  </si>
  <si>
    <t>Физическая культура и спорт</t>
  </si>
  <si>
    <t>11</t>
  </si>
  <si>
    <t xml:space="preserve">Физическая культура </t>
  </si>
  <si>
    <t xml:space="preserve">Администрация Пустошкинского района                                                           </t>
  </si>
  <si>
    <t>042</t>
  </si>
  <si>
    <t>Функционирование высшего должностного лица субъекта РФ и муниципального образования</t>
  </si>
  <si>
    <t>Функционирование Правительства РФ, высших исполнительных органов государственной власти субъектов РФ, местных администраций</t>
  </si>
  <si>
    <t>Дорожное хозяйство (дорожные фонды)</t>
  </si>
  <si>
    <t>Жилищно-коммунальное хозяйство</t>
  </si>
  <si>
    <t>05</t>
  </si>
  <si>
    <t>Жилищное хозяйство</t>
  </si>
  <si>
    <t>Благоустройство</t>
  </si>
  <si>
    <t>06</t>
  </si>
  <si>
    <t>Культура и кинематография</t>
  </si>
  <si>
    <t>Культура</t>
  </si>
  <si>
    <t>Пенсионное обеспечение</t>
  </si>
  <si>
    <t>Средства массовой информации</t>
  </si>
  <si>
    <t>12</t>
  </si>
  <si>
    <t>Периодическая печать и издательства</t>
  </si>
  <si>
    <t>Коммунальное хозяйство</t>
  </si>
  <si>
    <t>Финансовое управление Администрации Пустошкинского района</t>
  </si>
  <si>
    <t>872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</si>
  <si>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</si>
  <si>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</si>
  <si>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Национальная оборона</t>
  </si>
  <si>
    <t>Субвенции бюджетам субъектов Российской Федерации и муниципальных образований</t>
  </si>
  <si>
    <t>14</t>
  </si>
  <si>
    <t>Дотации бюджетам субъектов Российской Федерации и муниципальных образований</t>
  </si>
  <si>
    <t>Комитет по управлению муниципальным имуществом Администрации Пустошкинского района</t>
  </si>
  <si>
    <t>921</t>
  </si>
  <si>
    <t>Другие вопросы в области национальной экономики</t>
  </si>
  <si>
    <t>ИТОГО  РАСХОДОВ</t>
  </si>
  <si>
    <t>тыс.руб.</t>
  </si>
  <si>
    <t>Наименование показателя</t>
  </si>
  <si>
    <t>Код функциональной классификации</t>
  </si>
  <si>
    <t xml:space="preserve">Код раздела </t>
  </si>
  <si>
    <t>Код подраздела</t>
  </si>
  <si>
    <t>Код целевой статьи</t>
  </si>
  <si>
    <t>Код вида расходов</t>
  </si>
  <si>
    <t>Мобилизационная  и вневойсковая подготовка</t>
  </si>
  <si>
    <t xml:space="preserve">Культура и кинематография </t>
  </si>
  <si>
    <t>ИТОГО РАСХОДОВ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</si>
  <si>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</si>
  <si>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</si>
  <si>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</si>
  <si>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</si>
  <si>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100</t>
  </si>
  <si>
    <t>200</t>
  </si>
  <si>
    <t>800</t>
  </si>
  <si>
    <t>Социальное обеспечение и иные выплаты населению</t>
  </si>
  <si>
    <t>300</t>
  </si>
  <si>
    <t>600</t>
  </si>
  <si>
    <t>500</t>
  </si>
  <si>
    <t>Закупка товаров, работ и услуг для государственных (муниципальных) нужд</t>
  </si>
  <si>
    <t>Предоставление субсидий бюджетным, автономным учреждениям и иным некоммерческим организациям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</si>
  <si>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</si>
  <si>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</si>
  <si>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Обслуживание государственного (муниципального) долга</t>
  </si>
  <si>
    <t>700</t>
  </si>
  <si>
    <t xml:space="preserve"> </t>
  </si>
  <si>
    <t>Функционирование высшего должностного лица</t>
  </si>
  <si>
    <t xml:space="preserve">Расходы на обеспечение функций органов местного самоуправления </t>
  </si>
  <si>
    <t>Обеспечение деятельности Собрания депутатов</t>
  </si>
  <si>
    <t>07 1 01 00900</t>
  </si>
  <si>
    <t>Подпрограмма муниципальной программы «Обеспечение функционирования администрации муниципального образования»</t>
  </si>
  <si>
    <t>Основное мероприятие «Функционирование   администрации муниципального образования»</t>
  </si>
  <si>
    <t>Основное мероприятие «Исполнение муниципальными органами отдельных государственных полномочий»</t>
  </si>
  <si>
    <t xml:space="preserve">Предоставление субвенции на осуществление полномочий по первичному воинскому учету на территориях, где отсутствуют военные комиссариаты </t>
  </si>
  <si>
    <t>90 9 00 00000</t>
  </si>
  <si>
    <t xml:space="preserve">Резервный фонд администрации муниципального района </t>
  </si>
  <si>
    <t>90 9 00 20001</t>
  </si>
  <si>
    <t>Резервный фонд Администрации района по предупреждению и ликвидации чрезвычайных ситуаций и последствий стихийных бедствий</t>
  </si>
  <si>
    <t>90 9 00 20007</t>
  </si>
  <si>
    <t>07 0 00 00000</t>
  </si>
  <si>
    <t>07 1 00 00000</t>
  </si>
  <si>
    <t>07 1 01 00000</t>
  </si>
  <si>
    <t>07 1 02 00000</t>
  </si>
  <si>
    <t xml:space="preserve">Расходы на исполнение органами местного самоуправления отдельных государственных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субсидий» </t>
  </si>
  <si>
    <t>07 1 02 42080</t>
  </si>
  <si>
    <t>Расходы на исполнение органами местного самоуправления отдельных государственных полномочий по формированию торгового реестра</t>
  </si>
  <si>
    <t>07 1 02 42090</t>
  </si>
  <si>
    <t>Расходы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</si>
  <si>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>07 1 02 42120</t>
  </si>
  <si>
    <t>Расходы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</si>
  <si>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>07 1 02 42130</t>
  </si>
  <si>
    <t>Расходы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</si>
  <si>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07 1 02 42140</t>
  </si>
  <si>
    <t>Подпрограмма муниципальной программы «Совершенствование, развитие бюджетного процесса и управление муниципальным долгом»</t>
  </si>
  <si>
    <t>Основное мероприятие «Совершенствование, развитие бюджетного процесса и управление муниципальным долгом»</t>
  </si>
  <si>
    <t>Расходы по выполнению технологических работ по созданию, установке, сопровождению информационной системы мониторинга, анализа, прогнозирования и поддержке принятия решений, информационной автоматизированной системы управления целевыми программами</t>
  </si>
  <si>
    <t>07 3 01 00000</t>
  </si>
  <si>
    <t>07 3 01 26700</t>
  </si>
  <si>
    <t>07 3 00 00000</t>
  </si>
  <si>
    <t>Закупка товаров, работ и услуг для обеспечения государственных (муниципальных) нужд</t>
  </si>
  <si>
    <t>Подпрограмма муниципальной программы «Обеспечение общего порядка и противодействие коррупции»</t>
  </si>
  <si>
    <t>Основное мероприятие «Обеспечение общего порядка и противодействие коррупции»</t>
  </si>
  <si>
    <t>Содержание единой дежурно-диспетчерской службы</t>
  </si>
  <si>
    <t>07 2 01 00000</t>
  </si>
  <si>
    <t>07 2 00 00000</t>
  </si>
  <si>
    <t>07 2 01 26200</t>
  </si>
  <si>
    <t>Подпрограмма муниципальной программы «Формирование, содержание муниципального имущества и управление муниципальной собственностью района»</t>
  </si>
  <si>
    <t>Основное мероприятие «Формирование, содержание муниципального имущества и управление муниципальной собственностью района»</t>
  </si>
  <si>
    <t>Расходы по изготовлению межевых планов, постановке земельных участков на государственный кадастровый учет</t>
  </si>
  <si>
    <t>Изготовление технических планов на объекты недвижимости, постановке на государственный кадастровый учет объектов капитального строительства, регистрация права муниципальной собственности</t>
  </si>
  <si>
    <t>Проведение оценки объектов приватизации, предпродажная подготовка</t>
  </si>
  <si>
    <t>07 4 00 00000</t>
  </si>
  <si>
    <t>07 4 01 00000</t>
  </si>
  <si>
    <t>07 4 01 22000</t>
  </si>
  <si>
    <t>07 4 01 22100</t>
  </si>
  <si>
    <t>07 4 01 22200</t>
  </si>
  <si>
    <t>07 1 02 51180</t>
  </si>
  <si>
    <t>Основное мероприятие «Молодежь»</t>
  </si>
  <si>
    <t>01 0 00 00000</t>
  </si>
  <si>
    <t>01 2 00 00000</t>
  </si>
  <si>
    <t>01 2 02 00000</t>
  </si>
  <si>
    <t>07 2 01 25900</t>
  </si>
  <si>
    <t>Подпрограмма муниципальной программы «Совершенствование транспортного обслуживания населения на территории муниципального образования»</t>
  </si>
  <si>
    <t>Основное мероприятие «Совершенствование транспортного обслуживания населения на территории муниципального образования»</t>
  </si>
  <si>
    <t>Компенсация расходов по перевозке обучающихся муниципальных общеобразовательных организаций и сопровождающих их лиц на внеклассные мероприятия и итоговую аттестацию</t>
  </si>
  <si>
    <t>Софинансирование за счет средств муниципального образования на компенсацию расходов по перевозке обучающихся муниципальных общеобразовательных организаций и сопровождающих их лиц на внеклассные мероприятия и итоговую аттестацию</t>
  </si>
  <si>
    <t>06 0 00 00000</t>
  </si>
  <si>
    <t>06 1 00 00000</t>
  </si>
  <si>
    <t>06 1 01 00000</t>
  </si>
  <si>
    <t>06 2 01 00000</t>
  </si>
  <si>
    <t xml:space="preserve">06 2 01 41160 </t>
  </si>
  <si>
    <t>Компенсация расходов по возмещению убытков для обеспечения пассажирских  перевозок между поселениями в границах муниципального района</t>
  </si>
  <si>
    <t xml:space="preserve">06 2 01 41170 </t>
  </si>
  <si>
    <t>Расходы  на  компенсацию расходов по возмещению убытков для обеспечения пассажирских перевозок в границах городского поселения в соответствии с переданными полномочиями</t>
  </si>
  <si>
    <t xml:space="preserve">06 2 01 80300 </t>
  </si>
  <si>
    <t>Подпрограмма муниципальной программы «Сохранение и развитие автомобильных дорог общего пользования местного значения и повышение безопасности дорожного движения в муниципальном образовании»</t>
  </si>
  <si>
    <t>Основное мероприятие «Сохранение и развитие автомобильных дорог общего пользования местного значения в муниципальном образовании»</t>
  </si>
  <si>
    <t>06 2 00 00000</t>
  </si>
  <si>
    <t>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</si>
  <si>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>06 1 01 24100</t>
  </si>
  <si>
    <t>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</si>
  <si>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06 1 01 41190</t>
  </si>
  <si>
    <t>Подпрограмма муниципальной программы «Комплексное развитие систем коммунальной инфраструктуры муниципального образования»</t>
  </si>
  <si>
    <t>Основное мероприятие «Комплексное развитие систем коммунальной инфраструктуры  муниципального образования»</t>
  </si>
  <si>
    <t>05 0 00 00000</t>
  </si>
  <si>
    <t>05 1 00 00000</t>
  </si>
  <si>
    <t>Иные межбюджетные трансферты, передаваемые бюджетам поселений из бюджета муниципального района на осуществление расходов по возмещению затрат по содержанию систем водоснабжения в сельской местности</t>
  </si>
  <si>
    <t>05 1 01 00000</t>
  </si>
  <si>
    <t>05 1 01 22900</t>
  </si>
  <si>
    <t>05 1 01 70100</t>
  </si>
  <si>
    <t>Подпрограмма муниципальной программы «Культура, сохранение культурного наследия в Пустошкинском районе»</t>
  </si>
  <si>
    <t>Основное мероприятие «Сохранение объектов культурного наследия Пустошкинского района»</t>
  </si>
  <si>
    <t>Иные межбюджетные трансферты  на  ремонт (реконструкцию) воинских захоронений, памятников и памятных знаков, увековечивающих память погибших при защите Отечества на территории муниципального образования, благоустройство территорий воинских захоронений, памятников и памятных знаков</t>
  </si>
  <si>
    <t>02 0 00 00000</t>
  </si>
  <si>
    <t>02 1 00 00000</t>
  </si>
  <si>
    <t>02 1 02 00000</t>
  </si>
  <si>
    <t>02 1 02 41130</t>
  </si>
  <si>
    <t>Подпрограмма муниципальной программы «Дошкольное, общее и дополнительное образование»</t>
  </si>
  <si>
    <t>Основное мероприятие «Дошкольное образование»</t>
  </si>
  <si>
    <t xml:space="preserve">Расходы на обеспечение деятельности  (оказание услуг) муниципальных учреждений </t>
  </si>
  <si>
    <t>01 1 00 00000</t>
  </si>
  <si>
    <t>01 1 01 00000</t>
  </si>
  <si>
    <t>01 1 01 00790</t>
  </si>
  <si>
    <t>Расходы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</si>
  <si>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>01 1 01 41400</t>
  </si>
  <si>
    <t>01 1 01 42010</t>
  </si>
  <si>
    <t xml:space="preserve">Расходы на воспитание и обучение детей-инвалидов в муниципальных дошкольных учреждениях </t>
  </si>
  <si>
    <t>01 1 01 43020</t>
  </si>
  <si>
    <t>Основное мероприятие «Общее образование»</t>
  </si>
  <si>
    <t>01 1 02 00000</t>
  </si>
  <si>
    <t>01 1 02 00790</t>
  </si>
  <si>
    <t>Развитие сети организаций общего, дополнительного и профессионального образования детей в соответствии с требованиями ФГОС и СанПин</t>
  </si>
  <si>
    <t>01 1 02 41010</t>
  </si>
  <si>
    <t>Мероприятий по организации питания в муниципальных общеобразовательных учреждениях</t>
  </si>
  <si>
    <t>01 1 02 41040</t>
  </si>
  <si>
    <t>01 1 02 42010</t>
  </si>
  <si>
    <t xml:space="preserve">Расходы на выплату вознаграждения за выполнение функций классного руководителя педагогическим работникам муниципальных образовательных учреждений  </t>
  </si>
  <si>
    <t>01 1 02 42020</t>
  </si>
  <si>
    <t>Основное мероприятие «Дополнительное образование»</t>
  </si>
  <si>
    <t>01 1 03 00000</t>
  </si>
  <si>
    <t>01 1 03 00790</t>
  </si>
  <si>
    <t>Подпрограмма муниципальной программы «Повышение эффективности мер по социальной защите и поддержке населения Пустошкинского района»</t>
  </si>
  <si>
    <t>Основное мероприятие «Предоставление мер социальной поддержки отдельным категориям граждан»</t>
  </si>
  <si>
    <t>Расходы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</si>
  <si>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08 0 00 00000</t>
  </si>
  <si>
    <t>08 1 00 00000</t>
  </si>
  <si>
    <t>08 1 04 00000</t>
  </si>
  <si>
    <t>08 1 04 42150</t>
  </si>
  <si>
    <t>Подпрограмма муниципальной программы «Молодежная  политика»</t>
  </si>
  <si>
    <t>Расходы на обеспечение деятельности  (оказание услуг) муниципальных учреждений</t>
  </si>
  <si>
    <t>01 2 02 00790</t>
  </si>
  <si>
    <t>Основное мероприятие «Развитие системы культурно-досугового обслуживания населения, библиотечного дела»</t>
  </si>
  <si>
    <t>02 1 01 00000</t>
  </si>
  <si>
    <t>02 1 01 00790</t>
  </si>
  <si>
    <t>Расходы на обеспечение деятельности (оказание услуг) муниципальных учреждений</t>
  </si>
  <si>
    <t>07 1 01 25400</t>
  </si>
  <si>
    <t>Доплаты к пенсиям муниципальным служащим</t>
  </si>
  <si>
    <t>07 1 02 42070</t>
  </si>
  <si>
    <t>Выплата доплат к трудовым пенсиям лицам, замещавшим должности в органах государственной власти и управления районов Псковской области и городов Пскова, и Великие Луки, должности в органах местного самоуправления до 13 марта 1997 года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</si>
  <si>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</si>
  <si>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>08 1 04 27500</t>
  </si>
  <si>
    <t>Основное мероприятие «Обеспечение предоставления единовременных социальных выплат»</t>
  </si>
  <si>
    <t xml:space="preserve">Выплата компенсации части родительской платы за присмотр и уход за детьми, осваивающими  образовательные программы дошкольного образования в организациях, осуществляющих образовательную деятельность   </t>
  </si>
  <si>
    <t>08 1 02 00000</t>
  </si>
  <si>
    <t>08 1 02 42040</t>
  </si>
  <si>
    <t>Подпрограмма муниципальной программы «Формирование потребности в занятиях физической культурой и спортом у различных категорий населения Пустошкинского района, внедрение здорового образа жизни»</t>
  </si>
  <si>
    <t>Основное мероприятие «Обеспечение условий для развития, организации,  проведения и участия в спортивных мероприятиях по различным видам спорта»</t>
  </si>
  <si>
    <t>Мероприятия в области физической культуры и спорта</t>
  </si>
  <si>
    <t>09 0 00 00000</t>
  </si>
  <si>
    <t>09 1 00 00000</t>
  </si>
  <si>
    <t>09 1 01 00000</t>
  </si>
  <si>
    <t>09 1 01 20800</t>
  </si>
  <si>
    <t>Обеспечение мер, направленных на привлечение жителей области к регулярным занятиям физической культурой и спортом</t>
  </si>
  <si>
    <t>09 1 01 41140</t>
  </si>
  <si>
    <t>Софинансирование за счет средств муниципального образования на обеспечение мер, направленных на привлечение жителей области к регулярным занятиям физической культурой и спортом</t>
  </si>
  <si>
    <t>Осуществление расходов по возмещению затрат на производство и выпуск муниципального периодического издания</t>
  </si>
  <si>
    <t>07 1 01 81010</t>
  </si>
  <si>
    <t xml:space="preserve">Обслуживание муниципального долга  </t>
  </si>
  <si>
    <t>07 3 01 27200</t>
  </si>
  <si>
    <t>Формирование районных фондов финансовой поддержки бюджетов поселений</t>
  </si>
  <si>
    <t>07 3 01 70000</t>
  </si>
  <si>
    <t>Установление муниципальным служащим ежемесячных гарантированных, компенсационных выплат в целях стимулирования соблюдения установленных запретов и ограничений и повышения профессионального уровня</t>
  </si>
  <si>
    <t>Код ЦСР</t>
  </si>
  <si>
    <t>Расходы на обеспечение функций органов местного самоуправления</t>
  </si>
  <si>
    <t>08 1 04 22300</t>
  </si>
  <si>
    <t>Обеспечение проездными билетами отдельных категорий обучающихся в муниципальных общеобразовательных учреждениях</t>
  </si>
  <si>
    <t>90 9 01 00000</t>
  </si>
  <si>
    <t>90 9 01 00900</t>
  </si>
  <si>
    <t>90 9 03 00000</t>
  </si>
  <si>
    <t>90 9 03 00900</t>
  </si>
  <si>
    <t>ВР</t>
  </si>
  <si>
    <t>Сумма</t>
  </si>
  <si>
    <r>
      <t>Софинансирование за счет средств муниципального образования на</t>
    </r>
    <r>
      <rPr>
        <sz val="11"/>
        <color rgb="FF000000"/>
        <rFont val="Times New Roman"/>
        <family val="1"/>
        <charset val="204"/>
      </rPr>
      <t xml:space="preserve"> компенсацию расходов по перевозке обучающихся муниципальных общеобразовательных организаций и сопровождающих их лиц на внеклассные мероприятия и итоговую аттестацию</t>
    </r>
  </si>
  <si>
    <r>
      <t>Подпрограмма муниципальной программы «</t>
    </r>
    <r>
      <rPr>
        <b/>
        <i/>
        <sz val="11"/>
        <color rgb="FF000000"/>
        <rFont val="Times New Roman"/>
        <family val="1"/>
        <charset val="204"/>
      </rPr>
      <t>Формирование, содержание муниципального имущества и управление муниципальной собственностью района</t>
    </r>
    <r>
      <rPr>
        <b/>
        <i/>
        <sz val="11"/>
        <rFont val="Times New Roman"/>
        <family val="1"/>
        <charset val="204"/>
      </rPr>
      <t>»</t>
    </r>
  </si>
  <si>
    <r>
      <t>Основное мероприятие «</t>
    </r>
    <r>
      <rPr>
        <i/>
        <sz val="11"/>
        <color rgb="FF000000"/>
        <rFont val="Times New Roman"/>
        <family val="1"/>
        <charset val="204"/>
      </rPr>
      <t>Формирование, содержание муниципального имущества и управление муниципальной собственностью района</t>
    </r>
    <r>
      <rPr>
        <i/>
        <sz val="11"/>
        <rFont val="Times New Roman"/>
        <family val="1"/>
        <charset val="204"/>
      </rPr>
      <t>»</t>
    </r>
  </si>
  <si>
    <t>Наименование</t>
  </si>
  <si>
    <t>06 2 01 41160</t>
  </si>
  <si>
    <t>06 2 01 41170</t>
  </si>
  <si>
    <t>06 2 01 80300</t>
  </si>
  <si>
    <t>Иные непрограммные виды деятельности органов местного самоуправления Пустошкинского района</t>
  </si>
  <si>
    <t>90 0 00 00000</t>
  </si>
  <si>
    <t>Непрограммные расходы</t>
  </si>
  <si>
    <t>ИТОГО</t>
  </si>
  <si>
    <t>Подпрограмма муниципальной программы «Профилактика правонарушений и асоциального поведения граждан»</t>
  </si>
  <si>
    <t>Основное мероприятие «Профилактика правонарушений и асоциального поведения граждан»</t>
  </si>
  <si>
    <t>Мероприятия по осуществлению антинаркотической пропаганды и антинаркотического просвещения</t>
  </si>
  <si>
    <t>04 0 00 00000</t>
  </si>
  <si>
    <t>04 1 00 00000</t>
  </si>
  <si>
    <t>04 1 01 00000</t>
  </si>
  <si>
    <t>04 1 01 22700</t>
  </si>
  <si>
    <t xml:space="preserve">06 2 01 S1170 </t>
  </si>
  <si>
    <t>Софинансирование за счет средств муниципального образования на компенсацию расходов по возмещению убытков для обеспечения пассажирских  перевозок между поселениями в границах муниципального района</t>
  </si>
  <si>
    <t>02 1 01 21300</t>
  </si>
  <si>
    <t>Проведение районных мероприятий</t>
  </si>
  <si>
    <t>01 1 02 S1040</t>
  </si>
  <si>
    <t>Софинансирование за счет средств муниципального образования на мероприятия по организации питания в муниципальных общеобразовательных учреждениях</t>
  </si>
  <si>
    <t>Социальное обеспечение населения</t>
  </si>
  <si>
    <t>301</t>
  </si>
  <si>
    <t>Контрольно-счетное управление муниципального образования "Пустошкинский район"</t>
  </si>
  <si>
    <t>90 9 02 00000</t>
  </si>
  <si>
    <t>90 9 02 00900</t>
  </si>
  <si>
    <t>Председатель контрольно-счетного управления</t>
  </si>
  <si>
    <t xml:space="preserve">Межбюджетные трансферты общего характера бюджетам бюджетной системы Российской Федерации
</t>
  </si>
  <si>
    <t>Межбюджетные трансферты общего характера бюджетам бюджетной системы Российской Федерации</t>
  </si>
  <si>
    <t>08 1 02 42170</t>
  </si>
  <si>
    <t xml:space="preserve">Дополнительное образование детей
</t>
  </si>
  <si>
    <t>04 1 01 21800</t>
  </si>
  <si>
    <t>Проведение мероприятий по профилактике правонарушений</t>
  </si>
  <si>
    <t>01 1 03 42010</t>
  </si>
  <si>
    <t>Расходы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</t>
  </si>
  <si>
    <t>Расходы 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</t>
  </si>
  <si>
    <t>Осуществление расходов по содержанию имущества, оплата взносов на капитальный ремонт жилого фонда городского и сельских поселений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</si>
  <si>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</si>
  <si>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Мероприятия по выявлению и развитию одаренных детей  </t>
  </si>
  <si>
    <t>Софинансирование за счет средств муниципального образования на развитие сети организаций общего, дополнительного и профессионального образования детей в соответствии с требованиями ФГОС и СанПин</t>
  </si>
  <si>
    <t>01 1 02 20700</t>
  </si>
  <si>
    <t>Расходы на обеспечение жителей поселения услугами организации культуры в соответствии с переданными полномочиями</t>
  </si>
  <si>
    <t>02 1 01 80400</t>
  </si>
  <si>
    <t>Подпрограмма муниципальной программы «Формирование комфортной городской среды»</t>
  </si>
  <si>
    <t>Основное мероприятие «Благоустройство»</t>
  </si>
  <si>
    <t>Иные межбюджетные трансферты на поддержку муниципальных программ формирования современной городской среды</t>
  </si>
  <si>
    <t>06 3 00 00000</t>
  </si>
  <si>
    <t>06 3 01 00000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</si>
  <si>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</si>
  <si>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</si>
  <si>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07 1 02 51200</t>
  </si>
  <si>
    <t>08 1 06 00000</t>
  </si>
  <si>
    <t>08 1 06 27300</t>
  </si>
  <si>
    <t>08 1 02 27300</t>
  </si>
  <si>
    <t>Основное мероприятие «Обеспечение поздравлений ветеранов Великой Отечественной войны в связи с традиционно считающимся юбилейными днями рождения, начиная с 90-летия»</t>
  </si>
  <si>
    <t>Обеспечение поздравлений ветеранов Великой Отечественной войны в связи с традиционно считающимся юбилейными днями рождения, начиная с 90-летия</t>
  </si>
  <si>
    <t>Реализация мероприятий активной политики и дополнительных мероприятий в сфере занятости населения, а также на реализацию мероприятий, направленных на снижение напряженности на рынке труда, для особых категорий граждан</t>
  </si>
  <si>
    <t>08 1 04 43040</t>
  </si>
  <si>
    <t>07 1 02 43050</t>
  </si>
  <si>
    <t>Муниципальная программа муниципального образования «Пустошкинский район»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на 2016-2020 годы»</t>
  </si>
  <si>
    <t>Муниципальная программа муниципального образования «Пустошкинский район» «Обеспечение безопасности граждан на территории Пустошкинского района» на 2016-2020 годы</t>
  </si>
  <si>
    <t>Муниципальная программа муниципального образования «Пустошкинский район» «Развитие транспортного обслуживания населения на территории муниципального образования «Пустошкинский район» на 2016-2020 годы»</t>
  </si>
  <si>
    <t>Муниципальная программа муниципального образования «Пустошкинский район» «Комплексное развитие систем коммунальной инфраструктуры муниципального образования «Пустошкинский район» на 2016-2020 годы»</t>
  </si>
  <si>
    <t xml:space="preserve">Муниципальная программа муниципального образования «Пустошкинский район» «Развитие системы образования и молодежной политики в Пустошкинском районе» на 2016-2020 годы </t>
  </si>
  <si>
    <t>Муниципальная программа муниципального образования «Пустошкинский район» «Развитие культуры в Пустошкинском районе» на 2016-2020 годы</t>
  </si>
  <si>
    <t>Муниципальная программа муниципального образования «Пустошкинский район» «Осуществление мер по социальной поддержке населения  Пустошкинского района» на 2016-2020 годы</t>
  </si>
  <si>
    <t>Муниципальная программа муниципального образования «Пустошкинский район» «Формирование потребности в занятиях физической культурой и спортом у различных категорий населения Пустошкинского района, внедрение здорового образа жизни» на 2016-2020 годы</t>
  </si>
  <si>
    <t>Иные межбюджетные трансферты на возмещение затрат по созданию условий для предоставления государственных и муниципальных услуг по принципу "одного окна" на территории сельских поселений Псковской области</t>
  </si>
  <si>
    <t>Софинансирование за счет средств муниципального образования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</si>
  <si>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Приложение № 4</t>
  </si>
  <si>
    <r>
      <t xml:space="preserve">от                    </t>
    </r>
    <r>
      <rPr>
        <sz val="12"/>
        <rFont val="Times New Roman"/>
        <family val="1"/>
        <charset val="204"/>
      </rPr>
      <t xml:space="preserve"> №      </t>
    </r>
  </si>
  <si>
    <t>Приложение № 3</t>
  </si>
  <si>
    <t>Приложение № 2</t>
  </si>
  <si>
    <t>Расходы на организацию в границах поселения тепло- и водоснабжения населения</t>
  </si>
  <si>
    <t>05 1 01 80500</t>
  </si>
  <si>
    <t>01 1 02 80700</t>
  </si>
  <si>
    <t>Расходы на дополнительную финансовую поддержку учреждений образования</t>
  </si>
  <si>
    <t>01 1 03 20700</t>
  </si>
  <si>
    <t>01 1 03 80700</t>
  </si>
  <si>
    <t>01 1 03 21200</t>
  </si>
  <si>
    <t>Расходы на реализацию мероприятий, направленных на поэтапное внедрение Всероссийского физкультурно-спортивного комплекса ГТО</t>
  </si>
  <si>
    <t>03 0 00 00000</t>
  </si>
  <si>
    <t>Подпрограмма муниципальной программы «Повышение инвестиционной привлекательности»</t>
  </si>
  <si>
    <t>03 1 00 00000</t>
  </si>
  <si>
    <t>Основное мероприятие «Повышение инвестиционной привлекательности»</t>
  </si>
  <si>
    <t>03 1 01 00000</t>
  </si>
  <si>
    <t>03 1 01 41270</t>
  </si>
  <si>
    <t>Муниципальная программа муниципального образования «Пустошкинский район» «Содействие экономическому развитию и инвестиционной привлекательности муниципального образования «Пустошкинский район» на 2016-2020 годы</t>
  </si>
  <si>
    <t>Расходы по подготовке документов территориального планирования, градостроительного зонирования и документации по планировке территории</t>
  </si>
  <si>
    <t>Модернизация (ремонтные работы, приобретение оборудования) сети муниципальных учреждений культуры</t>
  </si>
  <si>
    <t>Расходы на поддержку отрасли культуры</t>
  </si>
  <si>
    <t>02 1 01 L5190</t>
  </si>
  <si>
    <t>Единовременная выплата к празднику Победы в Великой Отечественной войне вдовам (вдовцам) погибших инвалидов и участников Великой Отечественной войны, труженикам тыла, бывшим несовершеннолетним и совершеннолетним узникам фашистских концлагерей, проживающим на территории района</t>
  </si>
  <si>
    <t>08 1 02 27400</t>
  </si>
  <si>
    <t xml:space="preserve">Обеспечение пожарной безопасности
</t>
  </si>
  <si>
    <t>Основное мероприятие "Обеспечение первичных мер пожарной безопасности"</t>
  </si>
  <si>
    <t>Иные межбюджетные трансферты, на обеспечение пожарной безопасности в органах исполнительной власти области и муниципальных образованиях</t>
  </si>
  <si>
    <t>04 2 00 00000</t>
  </si>
  <si>
    <t>04 2 01 00000</t>
  </si>
  <si>
    <t>04 2 01 41340</t>
  </si>
  <si>
    <t>Подпрограмма муниципальной программы «Молодежная  поолитика»</t>
  </si>
  <si>
    <t>Мероприятия в области молодежной политики</t>
  </si>
  <si>
    <t>01 2 02 20500</t>
  </si>
  <si>
    <t>Основное мероприятие «Проведение мероприятия по организации отдыха детей в каникулярное время»</t>
  </si>
  <si>
    <t>01 2 03 00000</t>
  </si>
  <si>
    <t>Мероприятия по проведению оздоровительной кампании детей</t>
  </si>
  <si>
    <t>01 2 03 20300</t>
  </si>
  <si>
    <t>02 1 01 21100</t>
  </si>
  <si>
    <t>Расходы на осуществление единовременной выплаты к празднику Победы в Великой Отечественной войне вдовам (вдовцам) погибших инвалидов и участников Великой Отечественной войны, труженикам тыла, бывшим несовершеннолетним и совершеннолетним узникам фашистских концлагерей, проживающим на территории района</t>
  </si>
  <si>
    <t>08 1 02 80600</t>
  </si>
  <si>
    <t>Подпрограмма муниципальной программы "Пожарная безопасность муниципального образования"</t>
  </si>
  <si>
    <t>02 1 01 L4670</t>
  </si>
  <si>
    <t>Расходы на обеспечение развития и укрепления материально-технической базы муниципальных домов культуры</t>
  </si>
  <si>
    <t>Расходы резервного фонда Администрации области по предупреждению и ликвидации чрезвычайных ситуаций и последствий стихийных бедствий</t>
  </si>
  <si>
    <t>90 9 00 001П0</t>
  </si>
  <si>
    <t xml:space="preserve">06 2 01 W1160 </t>
  </si>
  <si>
    <t xml:space="preserve">06 2 01 W1170 </t>
  </si>
  <si>
    <t>06 1 01 W1190</t>
  </si>
  <si>
    <t>01 1 02 W1010</t>
  </si>
  <si>
    <t>09 1 01 W1140</t>
  </si>
  <si>
    <t>06 3 01 L5550</t>
  </si>
  <si>
    <t>01 1 02 W1040</t>
  </si>
  <si>
    <t>06 2 01 W1160</t>
  </si>
  <si>
    <t>90 9 00 2001</t>
  </si>
  <si>
    <t xml:space="preserve">Сумма </t>
  </si>
  <si>
    <t>Ведомственная структура расходов бюджета муниципального образования "Пустошкинский район" за 2018 год</t>
  </si>
  <si>
    <t>Распределение бюджетных ассигнований  по разделам, подразделам, целевым статьям (муниципальным программам муниципального образования "Пустошкинский район" и непрограммным направлениям деятельности), группам видов расходов классификации расходов бюджета муниципального образования "Пустошкинский район" за 2018 год</t>
  </si>
  <si>
    <t>Распределение бюджетных ассигнований по целевым статьям (муниципальным программам муниципального образования "Пустошкинский район" и непрограммным направлениям деятельности), группам видов расходов классификации расходов бюджета муниципального образования "Пустошкинский район" за 2018 год</t>
  </si>
  <si>
    <r>
      <t>Муниципальная программа</t>
    </r>
    <r>
      <rPr>
        <b/>
        <sz val="11"/>
        <color rgb="FF000000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муниципального образования «Пустошкинский район»</t>
    </r>
    <r>
      <rPr>
        <b/>
        <sz val="11"/>
        <color rgb="FF000000"/>
        <rFont val="Times New Roman"/>
        <family val="1"/>
        <charset val="204"/>
      </rPr>
      <t xml:space="preserve"> «Осуществление мер по с</t>
    </r>
    <r>
      <rPr>
        <b/>
        <sz val="11"/>
        <rFont val="Times New Roman"/>
        <family val="1"/>
        <charset val="204"/>
      </rPr>
      <t>оциальной поддержке населения  Пустошкинского района» на 2016-2020 годы</t>
    </r>
  </si>
</sst>
</file>

<file path=xl/styles.xml><?xml version="1.0" encoding="utf-8"?>
<styleSheet xmlns="http://schemas.openxmlformats.org/spreadsheetml/2006/main">
  <numFmts count="1">
    <numFmt numFmtId="164" formatCode="0.0"/>
  </numFmts>
  <fonts count="36">
    <font>
      <sz val="10"/>
      <name val="Arial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0"/>
      <name val="Arial Cyr"/>
      <charset val="204"/>
    </font>
    <font>
      <i/>
      <sz val="9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0"/>
      <color theme="10"/>
      <name val="Arial"/>
      <family val="2"/>
      <charset val="204"/>
    </font>
    <font>
      <b/>
      <i/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name val="Arial"/>
      <family val="2"/>
      <charset val="204"/>
    </font>
    <font>
      <b/>
      <sz val="11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4" fillId="0" borderId="0"/>
    <xf numFmtId="0" fontId="19" fillId="0" borderId="0"/>
    <xf numFmtId="0" fontId="27" fillId="0" borderId="0" applyNumberFormat="0" applyFill="0" applyBorder="0" applyAlignment="0" applyProtection="0">
      <alignment vertical="top"/>
      <protection locked="0"/>
    </xf>
  </cellStyleXfs>
  <cellXfs count="232">
    <xf numFmtId="0" fontId="0" fillId="0" borderId="0" xfId="0"/>
    <xf numFmtId="0" fontId="1" fillId="0" borderId="0" xfId="0" applyFont="1" applyAlignment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justify" vertical="top" wrapText="1"/>
    </xf>
    <xf numFmtId="49" fontId="0" fillId="0" borderId="0" xfId="0" applyNumberFormat="1" applyAlignment="1">
      <alignment horizontal="center"/>
    </xf>
    <xf numFmtId="0" fontId="2" fillId="0" borderId="0" xfId="0" applyFont="1" applyAlignment="1"/>
    <xf numFmtId="0" fontId="3" fillId="0" borderId="0" xfId="0" applyFont="1" applyAlignment="1">
      <alignment horizontal="right"/>
    </xf>
    <xf numFmtId="49" fontId="4" fillId="0" borderId="2" xfId="0" applyNumberFormat="1" applyFont="1" applyBorder="1" applyAlignment="1">
      <alignment horizontal="center" vertical="center" textRotation="90" wrapText="1"/>
    </xf>
    <xf numFmtId="49" fontId="6" fillId="2" borderId="3" xfId="0" applyNumberFormat="1" applyFont="1" applyFill="1" applyBorder="1" applyAlignment="1">
      <alignment horizontal="center" vertical="top" wrapText="1"/>
    </xf>
    <xf numFmtId="49" fontId="8" fillId="0" borderId="4" xfId="0" applyNumberFormat="1" applyFont="1" applyBorder="1" applyAlignment="1">
      <alignment horizontal="center" vertical="top" wrapText="1"/>
    </xf>
    <xf numFmtId="49" fontId="10" fillId="0" borderId="6" xfId="0" applyNumberFormat="1" applyFont="1" applyBorder="1" applyAlignment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49" fontId="13" fillId="0" borderId="6" xfId="0" applyNumberFormat="1" applyFont="1" applyBorder="1" applyAlignment="1">
      <alignment horizontal="center" vertical="top" wrapText="1"/>
    </xf>
    <xf numFmtId="49" fontId="13" fillId="0" borderId="4" xfId="0" applyNumberFormat="1" applyFont="1" applyBorder="1" applyAlignment="1">
      <alignment horizontal="center" vertical="top" wrapText="1"/>
    </xf>
    <xf numFmtId="49" fontId="13" fillId="3" borderId="8" xfId="0" applyNumberFormat="1" applyFont="1" applyFill="1" applyBorder="1" applyAlignment="1">
      <alignment horizontal="center" vertical="top" wrapText="1"/>
    </xf>
    <xf numFmtId="49" fontId="13" fillId="3" borderId="6" xfId="0" applyNumberFormat="1" applyFont="1" applyFill="1" applyBorder="1" applyAlignment="1">
      <alignment horizontal="center" vertical="top" wrapText="1"/>
    </xf>
    <xf numFmtId="49" fontId="7" fillId="0" borderId="5" xfId="0" applyNumberFormat="1" applyFont="1" applyFill="1" applyBorder="1" applyAlignment="1">
      <alignment horizontal="center" vertical="top" wrapText="1"/>
    </xf>
    <xf numFmtId="49" fontId="10" fillId="0" borderId="5" xfId="0" applyNumberFormat="1" applyFont="1" applyFill="1" applyBorder="1" applyAlignment="1">
      <alignment horizontal="center" vertical="top" wrapText="1"/>
    </xf>
    <xf numFmtId="49" fontId="10" fillId="3" borderId="5" xfId="0" applyNumberFormat="1" applyFont="1" applyFill="1" applyBorder="1" applyAlignment="1">
      <alignment horizontal="center" vertical="top" wrapText="1"/>
    </xf>
    <xf numFmtId="49" fontId="8" fillId="3" borderId="6" xfId="0" applyNumberFormat="1" applyFont="1" applyFill="1" applyBorder="1" applyAlignment="1">
      <alignment horizontal="center" vertical="top" wrapText="1"/>
    </xf>
    <xf numFmtId="49" fontId="13" fillId="0" borderId="6" xfId="0" applyNumberFormat="1" applyFont="1" applyFill="1" applyBorder="1" applyAlignment="1">
      <alignment horizontal="center" vertical="top" wrapText="1"/>
    </xf>
    <xf numFmtId="49" fontId="9" fillId="5" borderId="6" xfId="1" applyNumberFormat="1" applyFont="1" applyFill="1" applyBorder="1" applyAlignment="1">
      <alignment horizontal="center" vertical="top" shrinkToFit="1"/>
    </xf>
    <xf numFmtId="49" fontId="10" fillId="3" borderId="6" xfId="0" applyNumberFormat="1" applyFont="1" applyFill="1" applyBorder="1" applyAlignment="1">
      <alignment horizontal="center" vertical="top" wrapText="1"/>
    </xf>
    <xf numFmtId="49" fontId="11" fillId="5" borderId="6" xfId="1" applyNumberFormat="1" applyFont="1" applyFill="1" applyBorder="1" applyAlignment="1">
      <alignment horizontal="center" vertical="top" shrinkToFit="1"/>
    </xf>
    <xf numFmtId="49" fontId="12" fillId="5" borderId="6" xfId="1" applyNumberFormat="1" applyFont="1" applyFill="1" applyBorder="1" applyAlignment="1">
      <alignment horizontal="center" vertical="top" shrinkToFit="1"/>
    </xf>
    <xf numFmtId="49" fontId="16" fillId="5" borderId="6" xfId="1" applyNumberFormat="1" applyFont="1" applyFill="1" applyBorder="1" applyAlignment="1">
      <alignment horizontal="center" vertical="top" shrinkToFit="1"/>
    </xf>
    <xf numFmtId="49" fontId="8" fillId="2" borderId="3" xfId="0" applyNumberFormat="1" applyFont="1" applyFill="1" applyBorder="1" applyAlignment="1">
      <alignment horizontal="right" vertical="top" wrapText="1"/>
    </xf>
    <xf numFmtId="49" fontId="8" fillId="2" borderId="3" xfId="0" applyNumberFormat="1" applyFont="1" applyFill="1" applyBorder="1" applyAlignment="1">
      <alignment horizontal="center" vertical="top" wrapText="1"/>
    </xf>
    <xf numFmtId="49" fontId="12" fillId="0" borderId="6" xfId="0" applyNumberFormat="1" applyFont="1" applyBorder="1" applyAlignment="1">
      <alignment horizontal="center" vertical="top"/>
    </xf>
    <xf numFmtId="49" fontId="6" fillId="0" borderId="6" xfId="0" applyNumberFormat="1" applyFont="1" applyBorder="1" applyAlignment="1">
      <alignment horizontal="center" vertical="top" wrapText="1"/>
    </xf>
    <xf numFmtId="49" fontId="7" fillId="3" borderId="6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center" vertical="top" wrapText="1"/>
    </xf>
    <xf numFmtId="49" fontId="15" fillId="0" borderId="6" xfId="0" applyNumberFormat="1" applyFont="1" applyBorder="1" applyAlignment="1">
      <alignment horizontal="center" vertical="top" wrapText="1"/>
    </xf>
    <xf numFmtId="49" fontId="11" fillId="0" borderId="6" xfId="0" applyNumberFormat="1" applyFont="1" applyBorder="1" applyAlignment="1">
      <alignment horizontal="center" vertical="top"/>
    </xf>
    <xf numFmtId="49" fontId="13" fillId="3" borderId="5" xfId="0" applyNumberFormat="1" applyFont="1" applyFill="1" applyBorder="1" applyAlignment="1">
      <alignment horizontal="center" vertical="top" wrapText="1"/>
    </xf>
    <xf numFmtId="49" fontId="11" fillId="3" borderId="6" xfId="1" applyNumberFormat="1" applyFont="1" applyFill="1" applyBorder="1" applyAlignment="1">
      <alignment horizontal="center" vertical="top" shrinkToFit="1"/>
    </xf>
    <xf numFmtId="49" fontId="12" fillId="3" borderId="6" xfId="1" applyNumberFormat="1" applyFont="1" applyFill="1" applyBorder="1" applyAlignment="1">
      <alignment horizontal="center" vertical="top" shrinkToFit="1"/>
    </xf>
    <xf numFmtId="49" fontId="18" fillId="2" borderId="3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justify" vertical="top" wrapText="1"/>
    </xf>
    <xf numFmtId="49" fontId="0" fillId="0" borderId="0" xfId="0" applyNumberFormat="1"/>
    <xf numFmtId="164" fontId="0" fillId="0" borderId="0" xfId="0" applyNumberFormat="1"/>
    <xf numFmtId="0" fontId="2" fillId="0" borderId="0" xfId="0" applyFont="1" applyBorder="1" applyAlignment="1">
      <alignment vertical="center" wrapText="1"/>
    </xf>
    <xf numFmtId="0" fontId="20" fillId="0" borderId="0" xfId="0" applyFont="1" applyBorder="1" applyAlignment="1">
      <alignment horizontal="justify" vertical="top"/>
    </xf>
    <xf numFmtId="0" fontId="20" fillId="0" borderId="9" xfId="0" applyFont="1" applyBorder="1" applyAlignment="1">
      <alignment horizontal="right"/>
    </xf>
    <xf numFmtId="0" fontId="20" fillId="0" borderId="0" xfId="0" applyFont="1" applyBorder="1" applyAlignment="1">
      <alignment horizontal="right"/>
    </xf>
    <xf numFmtId="0" fontId="21" fillId="0" borderId="0" xfId="0" applyFont="1" applyAlignment="1">
      <alignment horizontal="right"/>
    </xf>
    <xf numFmtId="0" fontId="4" fillId="3" borderId="11" xfId="0" applyFont="1" applyFill="1" applyBorder="1" applyAlignment="1">
      <alignment horizontal="center" vertical="center" textRotation="90" wrapText="1"/>
    </xf>
    <xf numFmtId="0" fontId="22" fillId="0" borderId="0" xfId="0" applyFont="1"/>
    <xf numFmtId="49" fontId="10" fillId="0" borderId="4" xfId="0" applyNumberFormat="1" applyFont="1" applyBorder="1" applyAlignment="1">
      <alignment horizontal="center" vertical="top" wrapText="1"/>
    </xf>
    <xf numFmtId="49" fontId="17" fillId="2" borderId="3" xfId="1" applyNumberFormat="1" applyFont="1" applyFill="1" applyBorder="1" applyAlignment="1">
      <alignment horizontal="center" vertical="top" shrinkToFit="1"/>
    </xf>
    <xf numFmtId="49" fontId="9" fillId="3" borderId="7" xfId="1" applyNumberFormat="1" applyFont="1" applyFill="1" applyBorder="1" applyAlignment="1">
      <alignment horizontal="center" vertical="top" shrinkToFit="1"/>
    </xf>
    <xf numFmtId="49" fontId="17" fillId="3" borderId="7" xfId="1" applyNumberFormat="1" applyFont="1" applyFill="1" applyBorder="1" applyAlignment="1">
      <alignment horizontal="center" vertical="top" shrinkToFit="1"/>
    </xf>
    <xf numFmtId="0" fontId="0" fillId="0" borderId="0" xfId="0" applyAlignment="1">
      <alignment horizontal="justify" vertical="top"/>
    </xf>
    <xf numFmtId="0" fontId="24" fillId="0" borderId="0" xfId="0" applyFont="1" applyAlignment="1">
      <alignment horizontal="justify"/>
    </xf>
    <xf numFmtId="49" fontId="4" fillId="3" borderId="4" xfId="0" applyNumberFormat="1" applyFont="1" applyFill="1" applyBorder="1" applyAlignment="1">
      <alignment horizontal="center" vertical="center" textRotation="90" wrapText="1"/>
    </xf>
    <xf numFmtId="49" fontId="6" fillId="0" borderId="4" xfId="0" applyNumberFormat="1" applyFont="1" applyFill="1" applyBorder="1" applyAlignment="1">
      <alignment horizontal="center" vertical="top" wrapText="1"/>
    </xf>
    <xf numFmtId="49" fontId="15" fillId="3" borderId="4" xfId="0" applyNumberFormat="1" applyFont="1" applyFill="1" applyBorder="1" applyAlignment="1">
      <alignment horizontal="center" vertical="center" textRotation="90" wrapText="1"/>
    </xf>
    <xf numFmtId="49" fontId="8" fillId="3" borderId="1" xfId="0" applyNumberFormat="1" applyFont="1" applyFill="1" applyBorder="1" applyAlignment="1">
      <alignment horizontal="center" vertical="top" wrapText="1"/>
    </xf>
    <xf numFmtId="49" fontId="6" fillId="6" borderId="3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vertical="top" wrapText="1"/>
    </xf>
    <xf numFmtId="49" fontId="25" fillId="6" borderId="3" xfId="0" applyNumberFormat="1" applyFont="1" applyFill="1" applyBorder="1" applyAlignment="1">
      <alignment horizontal="center" vertical="top" wrapText="1"/>
    </xf>
    <xf numFmtId="0" fontId="24" fillId="0" borderId="0" xfId="0" applyFont="1" applyBorder="1" applyAlignment="1">
      <alignment horizontal="justify"/>
    </xf>
    <xf numFmtId="0" fontId="0" fillId="0" borderId="0" xfId="0" applyBorder="1"/>
    <xf numFmtId="49" fontId="9" fillId="3" borderId="6" xfId="1" applyNumberFormat="1" applyFont="1" applyFill="1" applyBorder="1" applyAlignment="1">
      <alignment horizontal="center" vertical="top" shrinkToFit="1"/>
    </xf>
    <xf numFmtId="49" fontId="17" fillId="3" borderId="6" xfId="1" applyNumberFormat="1" applyFont="1" applyFill="1" applyBorder="1" applyAlignment="1">
      <alignment horizontal="center" vertical="top" shrinkToFit="1"/>
    </xf>
    <xf numFmtId="49" fontId="8" fillId="0" borderId="6" xfId="0" applyNumberFormat="1" applyFont="1" applyFill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top" wrapText="1"/>
    </xf>
    <xf numFmtId="49" fontId="7" fillId="3" borderId="1" xfId="0" applyNumberFormat="1" applyFont="1" applyFill="1" applyBorder="1" applyAlignment="1">
      <alignment horizontal="center" vertical="top" wrapText="1"/>
    </xf>
    <xf numFmtId="49" fontId="13" fillId="0" borderId="5" xfId="0" applyNumberFormat="1" applyFont="1" applyBorder="1" applyAlignment="1">
      <alignment horizontal="center" vertical="top" wrapText="1"/>
    </xf>
    <xf numFmtId="49" fontId="13" fillId="3" borderId="4" xfId="0" applyNumberFormat="1" applyFont="1" applyFill="1" applyBorder="1" applyAlignment="1">
      <alignment horizontal="center" vertical="top" wrapText="1"/>
    </xf>
    <xf numFmtId="49" fontId="10" fillId="0" borderId="6" xfId="0" applyNumberFormat="1" applyFont="1" applyFill="1" applyBorder="1" applyAlignment="1">
      <alignment horizontal="center" vertical="top" wrapText="1"/>
    </xf>
    <xf numFmtId="49" fontId="9" fillId="0" borderId="6" xfId="0" applyNumberFormat="1" applyFont="1" applyBorder="1" applyAlignment="1">
      <alignment horizontal="center" vertical="top"/>
    </xf>
    <xf numFmtId="49" fontId="8" fillId="0" borderId="8" xfId="0" applyNumberFormat="1" applyFont="1" applyBorder="1" applyAlignment="1">
      <alignment horizontal="center" vertical="top" wrapText="1"/>
    </xf>
    <xf numFmtId="49" fontId="8" fillId="3" borderId="8" xfId="0" applyNumberFormat="1" applyFont="1" applyFill="1" applyBorder="1" applyAlignment="1">
      <alignment horizontal="center" vertical="top" wrapText="1"/>
    </xf>
    <xf numFmtId="49" fontId="8" fillId="3" borderId="5" xfId="0" applyNumberFormat="1" applyFont="1" applyFill="1" applyBorder="1" applyAlignment="1">
      <alignment horizontal="center" vertical="top" wrapText="1"/>
    </xf>
    <xf numFmtId="49" fontId="7" fillId="3" borderId="8" xfId="0" applyNumberFormat="1" applyFont="1" applyFill="1" applyBorder="1" applyAlignment="1">
      <alignment horizontal="center" vertical="top" wrapText="1"/>
    </xf>
    <xf numFmtId="0" fontId="2" fillId="7" borderId="12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/>
    </xf>
    <xf numFmtId="0" fontId="9" fillId="7" borderId="6" xfId="0" applyFont="1" applyFill="1" applyBorder="1" applyAlignment="1">
      <alignment horizontal="justify" vertical="top" wrapText="1"/>
    </xf>
    <xf numFmtId="0" fontId="12" fillId="7" borderId="6" xfId="0" applyFont="1" applyFill="1" applyBorder="1" applyAlignment="1">
      <alignment horizontal="justify" vertical="top" wrapText="1"/>
    </xf>
    <xf numFmtId="0" fontId="11" fillId="7" borderId="6" xfId="0" applyFont="1" applyFill="1" applyBorder="1" applyAlignment="1">
      <alignment horizontal="justify" vertical="top" wrapText="1"/>
    </xf>
    <xf numFmtId="0" fontId="26" fillId="7" borderId="6" xfId="0" applyFont="1" applyFill="1" applyBorder="1" applyAlignment="1">
      <alignment horizontal="justify" vertical="top" wrapText="1"/>
    </xf>
    <xf numFmtId="0" fontId="11" fillId="7" borderId="6" xfId="0" applyFont="1" applyFill="1" applyBorder="1" applyAlignment="1">
      <alignment horizontal="justify" wrapText="1"/>
    </xf>
    <xf numFmtId="0" fontId="12" fillId="7" borderId="6" xfId="0" applyFont="1" applyFill="1" applyBorder="1" applyAlignment="1">
      <alignment horizontal="justify" wrapText="1"/>
    </xf>
    <xf numFmtId="0" fontId="0" fillId="0" borderId="0" xfId="0" applyAlignment="1">
      <alignment horizontal="center"/>
    </xf>
    <xf numFmtId="0" fontId="9" fillId="7" borderId="6" xfId="0" applyFont="1" applyFill="1" applyBorder="1" applyAlignment="1">
      <alignment horizontal="center" vertical="top" wrapText="1"/>
    </xf>
    <xf numFmtId="0" fontId="12" fillId="7" borderId="6" xfId="0" applyFont="1" applyFill="1" applyBorder="1" applyAlignment="1">
      <alignment horizontal="center" vertical="top" wrapText="1"/>
    </xf>
    <xf numFmtId="0" fontId="11" fillId="7" borderId="6" xfId="0" applyFont="1" applyFill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top"/>
    </xf>
    <xf numFmtId="0" fontId="12" fillId="0" borderId="6" xfId="0" applyFont="1" applyBorder="1" applyAlignment="1">
      <alignment horizontal="center" vertical="top"/>
    </xf>
    <xf numFmtId="164" fontId="11" fillId="0" borderId="6" xfId="0" applyNumberFormat="1" applyFont="1" applyBorder="1" applyAlignment="1">
      <alignment horizontal="center" vertical="top"/>
    </xf>
    <xf numFmtId="0" fontId="2" fillId="7" borderId="13" xfId="0" applyFont="1" applyFill="1" applyBorder="1" applyAlignment="1">
      <alignment horizontal="justify" vertical="top" wrapText="1"/>
    </xf>
    <xf numFmtId="0" fontId="2" fillId="7" borderId="13" xfId="0" applyFont="1" applyFill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/>
    </xf>
    <xf numFmtId="164" fontId="2" fillId="0" borderId="13" xfId="0" applyNumberFormat="1" applyFont="1" applyBorder="1" applyAlignment="1">
      <alignment horizontal="center" vertical="top"/>
    </xf>
    <xf numFmtId="164" fontId="30" fillId="0" borderId="6" xfId="0" applyNumberFormat="1" applyFont="1" applyBorder="1" applyAlignment="1">
      <alignment horizontal="center" vertical="top"/>
    </xf>
    <xf numFmtId="164" fontId="16" fillId="0" borderId="6" xfId="0" applyNumberFormat="1" applyFont="1" applyBorder="1" applyAlignment="1">
      <alignment horizontal="center" vertical="top"/>
    </xf>
    <xf numFmtId="0" fontId="12" fillId="4" borderId="6" xfId="0" applyFont="1" applyFill="1" applyBorder="1" applyAlignment="1">
      <alignment horizontal="justify" vertical="top" wrapText="1"/>
    </xf>
    <xf numFmtId="0" fontId="10" fillId="3" borderId="6" xfId="0" applyFont="1" applyFill="1" applyBorder="1" applyAlignment="1">
      <alignment horizontal="justify" vertical="top" wrapText="1"/>
    </xf>
    <xf numFmtId="0" fontId="8" fillId="3" borderId="6" xfId="0" applyFont="1" applyFill="1" applyBorder="1" applyAlignment="1">
      <alignment horizontal="justify" vertical="top" wrapText="1"/>
    </xf>
    <xf numFmtId="164" fontId="23" fillId="0" borderId="6" xfId="0" applyNumberFormat="1" applyFont="1" applyFill="1" applyBorder="1" applyAlignment="1">
      <alignment horizontal="center" vertical="top" wrapText="1"/>
    </xf>
    <xf numFmtId="164" fontId="6" fillId="0" borderId="6" xfId="0" applyNumberFormat="1" applyFont="1" applyFill="1" applyBorder="1" applyAlignment="1">
      <alignment horizontal="center" vertical="top" wrapText="1"/>
    </xf>
    <xf numFmtId="0" fontId="11" fillId="4" borderId="6" xfId="0" applyFont="1" applyFill="1" applyBorder="1" applyAlignment="1">
      <alignment horizontal="justify" vertical="top" wrapText="1"/>
    </xf>
    <xf numFmtId="0" fontId="6" fillId="2" borderId="3" xfId="0" applyFont="1" applyFill="1" applyBorder="1" applyAlignment="1">
      <alignment horizontal="justify" vertical="top" wrapText="1"/>
    </xf>
    <xf numFmtId="164" fontId="6" fillId="2" borderId="1" xfId="0" applyNumberFormat="1" applyFont="1" applyFill="1" applyBorder="1" applyAlignment="1">
      <alignment horizontal="center" vertical="top" wrapText="1"/>
    </xf>
    <xf numFmtId="0" fontId="7" fillId="3" borderId="4" xfId="0" applyFont="1" applyFill="1" applyBorder="1" applyAlignment="1">
      <alignment horizontal="justify" vertical="top" wrapText="1"/>
    </xf>
    <xf numFmtId="164" fontId="7" fillId="3" borderId="1" xfId="0" applyNumberFormat="1" applyFont="1" applyFill="1" applyBorder="1" applyAlignment="1">
      <alignment horizontal="center" vertical="top" wrapText="1"/>
    </xf>
    <xf numFmtId="0" fontId="9" fillId="0" borderId="6" xfId="0" applyFont="1" applyBorder="1" applyAlignment="1">
      <alignment horizontal="justify" vertical="top" wrapText="1"/>
    </xf>
    <xf numFmtId="164" fontId="7" fillId="0" borderId="6" xfId="0" applyNumberFormat="1" applyFont="1" applyFill="1" applyBorder="1" applyAlignment="1">
      <alignment horizontal="center" vertical="top" wrapText="1"/>
    </xf>
    <xf numFmtId="0" fontId="8" fillId="3" borderId="6" xfId="0" applyNumberFormat="1" applyFont="1" applyFill="1" applyBorder="1" applyAlignment="1">
      <alignment horizontal="justify" vertical="top" wrapText="1"/>
    </xf>
    <xf numFmtId="0" fontId="16" fillId="4" borderId="6" xfId="0" applyFont="1" applyFill="1" applyBorder="1" applyAlignment="1">
      <alignment horizontal="justify" vertical="top" wrapText="1"/>
    </xf>
    <xf numFmtId="164" fontId="7" fillId="4" borderId="6" xfId="0" applyNumberFormat="1" applyFont="1" applyFill="1" applyBorder="1" applyAlignment="1">
      <alignment horizontal="center" vertical="top" wrapText="1"/>
    </xf>
    <xf numFmtId="0" fontId="12" fillId="4" borderId="5" xfId="0" applyFont="1" applyFill="1" applyBorder="1" applyAlignment="1">
      <alignment horizontal="justify" vertical="top" wrapText="1"/>
    </xf>
    <xf numFmtId="164" fontId="23" fillId="4" borderId="6" xfId="0" applyNumberFormat="1" applyFont="1" applyFill="1" applyBorder="1" applyAlignment="1">
      <alignment horizontal="center" vertical="top" wrapText="1"/>
    </xf>
    <xf numFmtId="164" fontId="6" fillId="2" borderId="3" xfId="0" applyNumberFormat="1" applyFont="1" applyFill="1" applyBorder="1" applyAlignment="1">
      <alignment horizontal="center" vertical="top" wrapText="1"/>
    </xf>
    <xf numFmtId="164" fontId="7" fillId="0" borderId="4" xfId="0" applyNumberFormat="1" applyFont="1" applyFill="1" applyBorder="1" applyAlignment="1">
      <alignment horizontal="center" vertical="top" wrapText="1"/>
    </xf>
    <xf numFmtId="164" fontId="23" fillId="3" borderId="6" xfId="0" applyNumberFormat="1" applyFont="1" applyFill="1" applyBorder="1" applyAlignment="1">
      <alignment horizontal="center" vertical="top" wrapText="1"/>
    </xf>
    <xf numFmtId="164" fontId="7" fillId="3" borderId="6" xfId="0" applyNumberFormat="1" applyFont="1" applyFill="1" applyBorder="1" applyAlignment="1">
      <alignment horizontal="center" vertical="top" wrapText="1"/>
    </xf>
    <xf numFmtId="0" fontId="9" fillId="4" borderId="6" xfId="0" applyFont="1" applyFill="1" applyBorder="1" applyAlignment="1">
      <alignment horizontal="justify" vertical="top" wrapText="1"/>
    </xf>
    <xf numFmtId="0" fontId="11" fillId="0" borderId="6" xfId="0" applyFont="1" applyBorder="1" applyAlignment="1">
      <alignment horizontal="justify" vertical="top" wrapText="1"/>
    </xf>
    <xf numFmtId="0" fontId="11" fillId="0" borderId="4" xfId="0" applyFont="1" applyBorder="1" applyAlignment="1">
      <alignment horizontal="justify" vertical="top" wrapText="1"/>
    </xf>
    <xf numFmtId="0" fontId="11" fillId="0" borderId="6" xfId="0" applyFont="1" applyFill="1" applyBorder="1" applyAlignment="1">
      <alignment horizontal="justify" vertical="top" wrapText="1"/>
    </xf>
    <xf numFmtId="0" fontId="7" fillId="3" borderId="6" xfId="0" applyFont="1" applyFill="1" applyBorder="1" applyAlignment="1">
      <alignment horizontal="justify" vertical="top" wrapText="1"/>
    </xf>
    <xf numFmtId="0" fontId="11" fillId="5" borderId="6" xfId="1" applyFont="1" applyFill="1" applyBorder="1" applyAlignment="1">
      <alignment horizontal="justify" vertical="top" wrapText="1"/>
    </xf>
    <xf numFmtId="0" fontId="11" fillId="4" borderId="4" xfId="0" applyFont="1" applyFill="1" applyBorder="1" applyAlignment="1">
      <alignment horizontal="justify" vertical="top" wrapText="1"/>
    </xf>
    <xf numFmtId="164" fontId="23" fillId="0" borderId="4" xfId="0" applyNumberFormat="1" applyFont="1" applyFill="1" applyBorder="1" applyAlignment="1">
      <alignment horizontal="center" vertical="top" wrapText="1"/>
    </xf>
    <xf numFmtId="164" fontId="7" fillId="0" borderId="8" xfId="0" applyNumberFormat="1" applyFont="1" applyFill="1" applyBorder="1" applyAlignment="1">
      <alignment horizontal="center" vertical="top" wrapText="1"/>
    </xf>
    <xf numFmtId="0" fontId="26" fillId="0" borderId="4" xfId="0" applyFont="1" applyBorder="1" applyAlignment="1">
      <alignment horizontal="justify" vertical="top" wrapText="1"/>
    </xf>
    <xf numFmtId="0" fontId="9" fillId="5" borderId="6" xfId="1" applyFont="1" applyFill="1" applyBorder="1" applyAlignment="1">
      <alignment horizontal="justify" vertical="top" wrapText="1"/>
    </xf>
    <xf numFmtId="164" fontId="7" fillId="0" borderId="5" xfId="0" applyNumberFormat="1" applyFont="1" applyFill="1" applyBorder="1" applyAlignment="1">
      <alignment horizontal="center" vertical="top" wrapText="1"/>
    </xf>
    <xf numFmtId="0" fontId="11" fillId="4" borderId="6" xfId="0" applyNumberFormat="1" applyFont="1" applyFill="1" applyBorder="1" applyAlignment="1">
      <alignment horizontal="justify" vertical="top" wrapText="1"/>
    </xf>
    <xf numFmtId="0" fontId="16" fillId="0" borderId="6" xfId="0" applyFont="1" applyBorder="1" applyAlignment="1">
      <alignment horizontal="justify" vertical="top" wrapText="1"/>
    </xf>
    <xf numFmtId="0" fontId="11" fillId="0" borderId="6" xfId="0" applyNumberFormat="1" applyFont="1" applyBorder="1" applyAlignment="1">
      <alignment horizontal="justify" vertical="top" wrapText="1"/>
    </xf>
    <xf numFmtId="164" fontId="23" fillId="0" borderId="8" xfId="0" applyNumberFormat="1" applyFont="1" applyFill="1" applyBorder="1" applyAlignment="1">
      <alignment horizontal="center" vertical="top" wrapText="1"/>
    </xf>
    <xf numFmtId="164" fontId="6" fillId="0" borderId="4" xfId="0" applyNumberFormat="1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justify" vertical="top" wrapText="1"/>
    </xf>
    <xf numFmtId="0" fontId="7" fillId="0" borderId="6" xfId="0" applyFont="1" applyFill="1" applyBorder="1" applyAlignment="1">
      <alignment horizontal="justify" vertical="top" wrapText="1"/>
    </xf>
    <xf numFmtId="0" fontId="9" fillId="0" borderId="6" xfId="0" applyFont="1" applyFill="1" applyBorder="1" applyAlignment="1">
      <alignment horizontal="justify" vertical="top" wrapText="1"/>
    </xf>
    <xf numFmtId="0" fontId="10" fillId="0" borderId="6" xfId="0" applyFont="1" applyFill="1" applyBorder="1" applyAlignment="1">
      <alignment horizontal="justify" vertical="top" wrapText="1"/>
    </xf>
    <xf numFmtId="164" fontId="23" fillId="3" borderId="4" xfId="0" applyNumberFormat="1" applyFont="1" applyFill="1" applyBorder="1" applyAlignment="1">
      <alignment horizontal="center" vertical="top" wrapText="1"/>
    </xf>
    <xf numFmtId="0" fontId="7" fillId="0" borderId="6" xfId="0" applyFont="1" applyBorder="1" applyAlignment="1">
      <alignment horizontal="justify" vertical="top" wrapText="1"/>
    </xf>
    <xf numFmtId="0" fontId="16" fillId="0" borderId="6" xfId="0" applyFont="1" applyFill="1" applyBorder="1" applyAlignment="1">
      <alignment horizontal="justify" vertical="top" wrapText="1"/>
    </xf>
    <xf numFmtId="164" fontId="6" fillId="0" borderId="8" xfId="0" applyNumberFormat="1" applyFont="1" applyFill="1" applyBorder="1" applyAlignment="1">
      <alignment horizontal="center" vertical="top" wrapText="1"/>
    </xf>
    <xf numFmtId="0" fontId="9" fillId="3" borderId="6" xfId="1" applyFont="1" applyFill="1" applyBorder="1" applyAlignment="1">
      <alignment horizontal="justify" vertical="top" wrapText="1"/>
    </xf>
    <xf numFmtId="164" fontId="6" fillId="3" borderId="6" xfId="0" applyNumberFormat="1" applyFont="1" applyFill="1" applyBorder="1" applyAlignment="1">
      <alignment horizontal="center" vertical="top" wrapText="1"/>
    </xf>
    <xf numFmtId="0" fontId="10" fillId="3" borderId="5" xfId="0" applyFont="1" applyFill="1" applyBorder="1" applyAlignment="1">
      <alignment horizontal="justify" vertical="top" wrapText="1"/>
    </xf>
    <xf numFmtId="164" fontId="7" fillId="0" borderId="7" xfId="0" applyNumberFormat="1" applyFont="1" applyFill="1" applyBorder="1" applyAlignment="1">
      <alignment horizontal="center" vertical="top" wrapText="1"/>
    </xf>
    <xf numFmtId="0" fontId="10" fillId="0" borderId="4" xfId="0" applyFont="1" applyBorder="1" applyAlignment="1">
      <alignment horizontal="justify" vertical="top" wrapText="1"/>
    </xf>
    <xf numFmtId="0" fontId="17" fillId="6" borderId="3" xfId="0" applyFont="1" applyFill="1" applyBorder="1" applyAlignment="1">
      <alignment horizontal="justify" vertical="top" wrapText="1"/>
    </xf>
    <xf numFmtId="164" fontId="6" fillId="6" borderId="3" xfId="0" applyNumberFormat="1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justify" vertical="top" wrapText="1"/>
    </xf>
    <xf numFmtId="0" fontId="9" fillId="0" borderId="6" xfId="0" applyFont="1" applyBorder="1" applyAlignment="1">
      <alignment vertical="top"/>
    </xf>
    <xf numFmtId="164" fontId="7" fillId="3" borderId="4" xfId="0" applyNumberFormat="1" applyFont="1" applyFill="1" applyBorder="1" applyAlignment="1">
      <alignment horizontal="center" vertical="top" wrapText="1"/>
    </xf>
    <xf numFmtId="0" fontId="17" fillId="2" borderId="3" xfId="1" applyFont="1" applyFill="1" applyBorder="1" applyAlignment="1">
      <alignment horizontal="justify" vertical="top" wrapText="1"/>
    </xf>
    <xf numFmtId="164" fontId="7" fillId="2" borderId="3" xfId="0" applyNumberFormat="1" applyFont="1" applyFill="1" applyBorder="1" applyAlignment="1">
      <alignment horizontal="center" vertical="top" wrapText="1"/>
    </xf>
    <xf numFmtId="0" fontId="9" fillId="3" borderId="7" xfId="1" applyFont="1" applyFill="1" applyBorder="1" applyAlignment="1">
      <alignment horizontal="justify" vertical="top" wrapText="1"/>
    </xf>
    <xf numFmtId="164" fontId="7" fillId="3" borderId="7" xfId="0" applyNumberFormat="1" applyFont="1" applyFill="1" applyBorder="1" applyAlignment="1">
      <alignment horizontal="center" vertical="top" wrapText="1"/>
    </xf>
    <xf numFmtId="0" fontId="1" fillId="0" borderId="15" xfId="0" applyFont="1" applyBorder="1" applyAlignment="1"/>
    <xf numFmtId="0" fontId="1" fillId="0" borderId="15" xfId="0" applyFont="1" applyBorder="1" applyAlignment="1">
      <alignment horizontal="right"/>
    </xf>
    <xf numFmtId="0" fontId="11" fillId="0" borderId="0" xfId="0" applyFont="1" applyAlignment="1">
      <alignment horizontal="justify" wrapText="1"/>
    </xf>
    <xf numFmtId="164" fontId="8" fillId="0" borderId="6" xfId="0" applyNumberFormat="1" applyFont="1" applyFill="1" applyBorder="1" applyAlignment="1">
      <alignment horizontal="center" vertical="top" wrapText="1"/>
    </xf>
    <xf numFmtId="164" fontId="8" fillId="3" borderId="6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49" fontId="31" fillId="0" borderId="6" xfId="0" applyNumberFormat="1" applyFont="1" applyBorder="1" applyAlignment="1">
      <alignment horizontal="center" vertical="top" wrapText="1"/>
    </xf>
    <xf numFmtId="49" fontId="32" fillId="0" borderId="6" xfId="0" applyNumberFormat="1" applyFont="1" applyBorder="1" applyAlignment="1">
      <alignment horizontal="center" vertical="top" wrapText="1"/>
    </xf>
    <xf numFmtId="164" fontId="33" fillId="0" borderId="8" xfId="0" applyNumberFormat="1" applyFont="1" applyFill="1" applyBorder="1" applyAlignment="1">
      <alignment horizontal="center" vertical="top" wrapText="1"/>
    </xf>
    <xf numFmtId="164" fontId="8" fillId="0" borderId="8" xfId="0" applyNumberFormat="1" applyFont="1" applyFill="1" applyBorder="1" applyAlignment="1">
      <alignment horizontal="center" vertical="top" wrapText="1"/>
    </xf>
    <xf numFmtId="164" fontId="30" fillId="0" borderId="4" xfId="0" applyNumberFormat="1" applyFont="1" applyBorder="1" applyAlignment="1">
      <alignment horizontal="center" vertical="top"/>
    </xf>
    <xf numFmtId="0" fontId="1" fillId="0" borderId="0" xfId="0" applyFont="1" applyAlignment="1">
      <alignment horizontal="right"/>
    </xf>
    <xf numFmtId="49" fontId="8" fillId="3" borderId="4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20" fillId="0" borderId="0" xfId="0" applyFont="1" applyBorder="1" applyAlignment="1">
      <alignment horizontal="center"/>
    </xf>
    <xf numFmtId="0" fontId="12" fillId="0" borderId="4" xfId="0" applyFont="1" applyBorder="1" applyAlignment="1">
      <alignment horizontal="center" vertical="top"/>
    </xf>
    <xf numFmtId="0" fontId="1" fillId="0" borderId="1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1" fillId="0" borderId="4" xfId="0" applyFont="1" applyBorder="1" applyAlignment="1">
      <alignment horizontal="center" vertical="top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0" borderId="8" xfId="0" applyNumberFormat="1" applyFont="1" applyFill="1" applyBorder="1" applyAlignment="1">
      <alignment horizontal="center" vertical="top" wrapText="1"/>
    </xf>
    <xf numFmtId="49" fontId="8" fillId="0" borderId="4" xfId="0" applyNumberFormat="1" applyFont="1" applyFill="1" applyBorder="1" applyAlignment="1">
      <alignment horizontal="center" vertical="top" wrapText="1"/>
    </xf>
    <xf numFmtId="49" fontId="8" fillId="0" borderId="5" xfId="0" applyNumberFormat="1" applyFont="1" applyFill="1" applyBorder="1" applyAlignment="1">
      <alignment horizontal="center" vertical="top" wrapText="1"/>
    </xf>
    <xf numFmtId="49" fontId="13" fillId="0" borderId="4" xfId="0" applyNumberFormat="1" applyFont="1" applyFill="1" applyBorder="1" applyAlignment="1">
      <alignment horizontal="center" vertical="top" wrapText="1"/>
    </xf>
    <xf numFmtId="164" fontId="8" fillId="4" borderId="6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top"/>
    </xf>
    <xf numFmtId="164" fontId="11" fillId="0" borderId="8" xfId="0" applyNumberFormat="1" applyFont="1" applyBorder="1" applyAlignment="1">
      <alignment horizontal="center" vertical="top"/>
    </xf>
    <xf numFmtId="49" fontId="8" fillId="3" borderId="4" xfId="0" applyNumberFormat="1" applyFont="1" applyFill="1" applyBorder="1" applyAlignment="1">
      <alignment horizontal="center" vertical="top" wrapText="1"/>
    </xf>
    <xf numFmtId="0" fontId="0" fillId="0" borderId="12" xfId="0" applyBorder="1"/>
    <xf numFmtId="164" fontId="0" fillId="0" borderId="12" xfId="0" applyNumberFormat="1" applyBorder="1"/>
    <xf numFmtId="49" fontId="8" fillId="3" borderId="6" xfId="0" applyNumberFormat="1" applyFont="1" applyFill="1" applyBorder="1" applyAlignment="1">
      <alignment horizontal="left" vertical="top" wrapText="1"/>
    </xf>
    <xf numFmtId="164" fontId="33" fillId="3" borderId="6" xfId="0" applyNumberFormat="1" applyFont="1" applyFill="1" applyBorder="1" applyAlignment="1">
      <alignment horizontal="center" vertical="top" wrapText="1"/>
    </xf>
    <xf numFmtId="49" fontId="8" fillId="3" borderId="4" xfId="0" applyNumberFormat="1" applyFont="1" applyFill="1" applyBorder="1" applyAlignment="1">
      <alignment horizontal="center" vertical="top" wrapText="1"/>
    </xf>
    <xf numFmtId="164" fontId="23" fillId="0" borderId="12" xfId="0" applyNumberFormat="1" applyFont="1" applyFill="1" applyBorder="1" applyAlignment="1">
      <alignment horizontal="center" vertical="top" wrapText="1"/>
    </xf>
    <xf numFmtId="164" fontId="23" fillId="0" borderId="16" xfId="0" applyNumberFormat="1" applyFont="1" applyFill="1" applyBorder="1" applyAlignment="1">
      <alignment horizontal="center" vertical="top" wrapText="1"/>
    </xf>
    <xf numFmtId="0" fontId="16" fillId="7" borderId="6" xfId="3" applyFont="1" applyFill="1" applyBorder="1" applyAlignment="1" applyProtection="1">
      <alignment horizontal="justify" vertical="top" wrapText="1"/>
    </xf>
    <xf numFmtId="0" fontId="16" fillId="7" borderId="6" xfId="0" applyFont="1" applyFill="1" applyBorder="1" applyAlignment="1">
      <alignment horizontal="center" vertical="top" wrapText="1"/>
    </xf>
    <xf numFmtId="0" fontId="16" fillId="0" borderId="6" xfId="0" applyFont="1" applyBorder="1" applyAlignment="1">
      <alignment horizontal="center" vertical="top"/>
    </xf>
    <xf numFmtId="164" fontId="34" fillId="0" borderId="12" xfId="0" applyNumberFormat="1" applyFont="1" applyBorder="1"/>
    <xf numFmtId="0" fontId="34" fillId="0" borderId="0" xfId="0" applyFont="1"/>
    <xf numFmtId="0" fontId="9" fillId="0" borderId="6" xfId="0" applyFont="1" applyBorder="1" applyAlignment="1">
      <alignment horizontal="center" vertical="top"/>
    </xf>
    <xf numFmtId="0" fontId="16" fillId="7" borderId="6" xfId="0" applyFont="1" applyFill="1" applyBorder="1" applyAlignment="1">
      <alignment horizontal="justify" vertical="top" wrapText="1"/>
    </xf>
    <xf numFmtId="0" fontId="7" fillId="3" borderId="6" xfId="0" applyNumberFormat="1" applyFont="1" applyFill="1" applyBorder="1" applyAlignment="1">
      <alignment horizontal="justify" vertical="top" wrapText="1"/>
    </xf>
    <xf numFmtId="0" fontId="16" fillId="7" borderId="5" xfId="3" applyFont="1" applyFill="1" applyBorder="1" applyAlignment="1" applyProtection="1">
      <alignment horizontal="justify" vertical="top" wrapText="1"/>
    </xf>
    <xf numFmtId="0" fontId="16" fillId="7" borderId="5" xfId="0" applyFont="1" applyFill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top"/>
    </xf>
    <xf numFmtId="164" fontId="16" fillId="0" borderId="5" xfId="0" applyNumberFormat="1" applyFont="1" applyBorder="1" applyAlignment="1">
      <alignment horizontal="center" vertical="top"/>
    </xf>
    <xf numFmtId="0" fontId="11" fillId="0" borderId="0" xfId="0" applyFont="1" applyAlignment="1"/>
    <xf numFmtId="0" fontId="16" fillId="0" borderId="12" xfId="0" applyFont="1" applyBorder="1" applyAlignment="1">
      <alignment horizontal="center" vertical="top"/>
    </xf>
    <xf numFmtId="164" fontId="11" fillId="0" borderId="5" xfId="0" applyNumberFormat="1" applyFont="1" applyBorder="1" applyAlignment="1">
      <alignment horizontal="center" vertical="top"/>
    </xf>
    <xf numFmtId="164" fontId="16" fillId="0" borderId="13" xfId="0" applyNumberFormat="1" applyFont="1" applyBorder="1" applyAlignment="1">
      <alignment horizontal="center" vertical="top"/>
    </xf>
    <xf numFmtId="0" fontId="7" fillId="2" borderId="3" xfId="0" applyFont="1" applyFill="1" applyBorder="1" applyAlignment="1">
      <alignment horizontal="justify" vertical="top" wrapText="1"/>
    </xf>
    <xf numFmtId="0" fontId="7" fillId="2" borderId="3" xfId="0" applyFont="1" applyFill="1" applyBorder="1" applyAlignment="1">
      <alignment horizontal="center" vertical="top" wrapText="1"/>
    </xf>
    <xf numFmtId="164" fontId="16" fillId="2" borderId="3" xfId="0" applyNumberFormat="1" applyFont="1" applyFill="1" applyBorder="1" applyAlignment="1">
      <alignment horizontal="center" vertical="top"/>
    </xf>
    <xf numFmtId="0" fontId="1" fillId="0" borderId="0" xfId="0" applyFont="1" applyAlignment="1">
      <alignment horizontal="right"/>
    </xf>
    <xf numFmtId="49" fontId="8" fillId="3" borderId="4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14" xfId="0" applyNumberFormat="1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top" wrapText="1"/>
    </xf>
    <xf numFmtId="0" fontId="7" fillId="3" borderId="14" xfId="0" applyFont="1" applyFill="1" applyBorder="1" applyAlignment="1">
      <alignment horizontal="center" vertical="top" wrapText="1"/>
    </xf>
    <xf numFmtId="0" fontId="4" fillId="3" borderId="10" xfId="0" applyFont="1" applyFill="1" applyBorder="1" applyAlignment="1">
      <alignment horizontal="center" vertical="top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</cellXfs>
  <cellStyles count="4">
    <cellStyle name="Гиперссылка" xfId="3" builtinId="8"/>
    <cellStyle name="Обычный" xfId="0" builtinId="0"/>
    <cellStyle name="Обычный 2" xfId="2"/>
    <cellStyle name="Обычный_Лист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63"/>
  <sheetViews>
    <sheetView zoomScale="85" zoomScaleNormal="85" zoomScaleSheetLayoutView="100" workbookViewId="0">
      <selection activeCell="A4" sqref="A4:XFD8"/>
    </sheetView>
  </sheetViews>
  <sheetFormatPr defaultRowHeight="12.75"/>
  <cols>
    <col min="1" max="1" width="68.42578125" style="38" customWidth="1"/>
    <col min="2" max="2" width="5.42578125" style="4" customWidth="1"/>
    <col min="3" max="4" width="5.7109375" style="39" customWidth="1"/>
    <col min="5" max="5" width="14.5703125" style="4" customWidth="1"/>
    <col min="6" max="6" width="6" style="39" customWidth="1"/>
    <col min="7" max="7" width="11.140625" style="40" customWidth="1"/>
  </cols>
  <sheetData>
    <row r="1" spans="1:8" ht="15.75">
      <c r="A1" s="218" t="s">
        <v>335</v>
      </c>
      <c r="B1" s="218"/>
      <c r="C1" s="218"/>
      <c r="D1" s="218"/>
      <c r="E1" s="218"/>
      <c r="F1" s="218"/>
      <c r="G1" s="218"/>
    </row>
    <row r="2" spans="1:8" ht="15.75">
      <c r="A2" s="218" t="s">
        <v>0</v>
      </c>
      <c r="B2" s="218"/>
      <c r="C2" s="218"/>
      <c r="D2" s="218"/>
      <c r="E2" s="218"/>
      <c r="F2" s="218"/>
      <c r="G2" s="218"/>
    </row>
    <row r="3" spans="1:8" ht="15.75">
      <c r="A3" s="218" t="s">
        <v>333</v>
      </c>
      <c r="B3" s="218"/>
      <c r="C3" s="218"/>
      <c r="D3" s="218"/>
      <c r="E3" s="218"/>
      <c r="F3" s="218"/>
      <c r="G3" s="218"/>
    </row>
    <row r="4" spans="1:8" ht="15.75">
      <c r="A4" s="169"/>
      <c r="B4" s="169"/>
      <c r="C4" s="169"/>
      <c r="D4" s="169"/>
      <c r="E4" s="171"/>
      <c r="F4" s="169"/>
      <c r="G4" s="169"/>
    </row>
    <row r="5" spans="1:8" ht="42" customHeight="1">
      <c r="A5" s="220" t="s">
        <v>388</v>
      </c>
      <c r="B5" s="220"/>
      <c r="C5" s="220"/>
      <c r="D5" s="220"/>
      <c r="E5" s="220"/>
      <c r="F5" s="220"/>
      <c r="G5" s="220"/>
      <c r="H5" s="2"/>
    </row>
    <row r="6" spans="1:8" ht="19.5" thickBot="1">
      <c r="A6" s="3"/>
      <c r="C6" s="5"/>
      <c r="D6" s="5"/>
      <c r="E6" s="175"/>
      <c r="F6" s="5"/>
      <c r="G6" s="6" t="s">
        <v>1</v>
      </c>
    </row>
    <row r="7" spans="1:8" ht="14.25" thickTop="1" thickBot="1">
      <c r="A7" s="221" t="s">
        <v>2</v>
      </c>
      <c r="B7" s="223" t="s">
        <v>3</v>
      </c>
      <c r="C7" s="223"/>
      <c r="D7" s="223"/>
      <c r="E7" s="223"/>
      <c r="F7" s="223"/>
      <c r="G7" s="224" t="s">
        <v>259</v>
      </c>
    </row>
    <row r="8" spans="1:8" ht="123.75" thickBot="1">
      <c r="A8" s="222"/>
      <c r="B8" s="7" t="s">
        <v>4</v>
      </c>
      <c r="C8" s="7" t="s">
        <v>5</v>
      </c>
      <c r="D8" s="7" t="s">
        <v>6</v>
      </c>
      <c r="E8" s="7" t="s">
        <v>7</v>
      </c>
      <c r="F8" s="7" t="s">
        <v>8</v>
      </c>
      <c r="G8" s="225"/>
    </row>
    <row r="9" spans="1:8" ht="17.25" thickTop="1" thickBot="1">
      <c r="A9" s="104" t="s">
        <v>9</v>
      </c>
      <c r="B9" s="8" t="s">
        <v>10</v>
      </c>
      <c r="C9" s="8"/>
      <c r="D9" s="8"/>
      <c r="E9" s="8"/>
      <c r="F9" s="8"/>
      <c r="G9" s="105">
        <f>SUM(G10,G16)</f>
        <v>437.29999999999995</v>
      </c>
    </row>
    <row r="10" spans="1:8" ht="15.75" thickTop="1">
      <c r="A10" s="106" t="s">
        <v>11</v>
      </c>
      <c r="B10" s="54"/>
      <c r="C10" s="67" t="s">
        <v>12</v>
      </c>
      <c r="D10" s="9"/>
      <c r="E10" s="9"/>
      <c r="F10" s="9"/>
      <c r="G10" s="107">
        <f>SUM(G11)</f>
        <v>397.4</v>
      </c>
    </row>
    <row r="11" spans="1:8" ht="45">
      <c r="A11" s="108" t="s">
        <v>13</v>
      </c>
      <c r="B11" s="54"/>
      <c r="C11" s="10" t="s">
        <v>12</v>
      </c>
      <c r="D11" s="10" t="s">
        <v>14</v>
      </c>
      <c r="E11" s="10"/>
      <c r="F11" s="10"/>
      <c r="G11" s="109">
        <f>SUM(G12)</f>
        <v>397.4</v>
      </c>
    </row>
    <row r="12" spans="1:8" ht="15">
      <c r="A12" s="110" t="s">
        <v>96</v>
      </c>
      <c r="B12" s="54"/>
      <c r="C12" s="11" t="s">
        <v>12</v>
      </c>
      <c r="D12" s="11" t="s">
        <v>14</v>
      </c>
      <c r="E12" s="19" t="s">
        <v>256</v>
      </c>
      <c r="F12" s="11"/>
      <c r="G12" s="109">
        <f>SUM(G13)</f>
        <v>397.4</v>
      </c>
    </row>
    <row r="13" spans="1:8" ht="15">
      <c r="A13" s="110" t="s">
        <v>95</v>
      </c>
      <c r="B13" s="54"/>
      <c r="C13" s="12" t="s">
        <v>12</v>
      </c>
      <c r="D13" s="12" t="s">
        <v>14</v>
      </c>
      <c r="E13" s="19" t="s">
        <v>257</v>
      </c>
      <c r="F13" s="11"/>
      <c r="G13" s="109">
        <f>SUM(G14:G15)</f>
        <v>397.4</v>
      </c>
    </row>
    <row r="14" spans="1:8" ht="43.5" customHeight="1">
      <c r="A14" s="98" t="s">
        <v>78</v>
      </c>
      <c r="B14" s="54"/>
      <c r="C14" s="12" t="s">
        <v>12</v>
      </c>
      <c r="D14" s="12" t="s">
        <v>14</v>
      </c>
      <c r="E14" s="15" t="s">
        <v>257</v>
      </c>
      <c r="F14" s="12" t="s">
        <v>80</v>
      </c>
      <c r="G14" s="101">
        <v>281.3</v>
      </c>
    </row>
    <row r="15" spans="1:8" ht="30">
      <c r="A15" s="98" t="s">
        <v>127</v>
      </c>
      <c r="B15" s="54"/>
      <c r="C15" s="12" t="s">
        <v>12</v>
      </c>
      <c r="D15" s="12" t="s">
        <v>14</v>
      </c>
      <c r="E15" s="15" t="s">
        <v>257</v>
      </c>
      <c r="F15" s="12" t="s">
        <v>81</v>
      </c>
      <c r="G15" s="101">
        <v>116.1</v>
      </c>
    </row>
    <row r="16" spans="1:8" ht="15" customHeight="1">
      <c r="A16" s="111" t="s">
        <v>76</v>
      </c>
      <c r="B16" s="170"/>
      <c r="C16" s="29" t="s">
        <v>14</v>
      </c>
      <c r="D16" s="12"/>
      <c r="E16" s="15"/>
      <c r="F16" s="12"/>
      <c r="G16" s="102">
        <f t="shared" ref="G16:G21" si="0">SUM(G17)</f>
        <v>39.9</v>
      </c>
    </row>
    <row r="17" spans="1:7" ht="30">
      <c r="A17" s="108" t="s">
        <v>77</v>
      </c>
      <c r="B17" s="170"/>
      <c r="C17" s="10" t="s">
        <v>14</v>
      </c>
      <c r="D17" s="10" t="s">
        <v>60</v>
      </c>
      <c r="E17" s="15"/>
      <c r="F17" s="15"/>
      <c r="G17" s="112">
        <f t="shared" si="0"/>
        <v>39.9</v>
      </c>
    </row>
    <row r="18" spans="1:7" ht="75">
      <c r="A18" s="110" t="s">
        <v>322</v>
      </c>
      <c r="B18" s="170"/>
      <c r="C18" s="11" t="s">
        <v>14</v>
      </c>
      <c r="D18" s="11" t="s">
        <v>60</v>
      </c>
      <c r="E18" s="19" t="s">
        <v>107</v>
      </c>
      <c r="F18" s="19"/>
      <c r="G18" s="112">
        <f t="shared" si="0"/>
        <v>39.9</v>
      </c>
    </row>
    <row r="19" spans="1:7" ht="30">
      <c r="A19" s="103" t="s">
        <v>128</v>
      </c>
      <c r="B19" s="170"/>
      <c r="C19" s="11" t="s">
        <v>14</v>
      </c>
      <c r="D19" s="11" t="s">
        <v>60</v>
      </c>
      <c r="E19" s="74" t="s">
        <v>132</v>
      </c>
      <c r="F19" s="75"/>
      <c r="G19" s="112">
        <f t="shared" si="0"/>
        <v>39.9</v>
      </c>
    </row>
    <row r="20" spans="1:7" ht="30">
      <c r="A20" s="103" t="s">
        <v>129</v>
      </c>
      <c r="B20" s="170"/>
      <c r="C20" s="11" t="s">
        <v>14</v>
      </c>
      <c r="D20" s="11" t="s">
        <v>60</v>
      </c>
      <c r="E20" s="74" t="s">
        <v>131</v>
      </c>
      <c r="F20" s="75"/>
      <c r="G20" s="112">
        <f t="shared" si="0"/>
        <v>39.9</v>
      </c>
    </row>
    <row r="21" spans="1:7" ht="44.25" customHeight="1">
      <c r="A21" s="103" t="s">
        <v>249</v>
      </c>
      <c r="B21" s="170"/>
      <c r="C21" s="11" t="s">
        <v>14</v>
      </c>
      <c r="D21" s="11" t="s">
        <v>60</v>
      </c>
      <c r="E21" s="74" t="s">
        <v>149</v>
      </c>
      <c r="F21" s="75"/>
      <c r="G21" s="112">
        <f t="shared" si="0"/>
        <v>39.9</v>
      </c>
    </row>
    <row r="22" spans="1:7" ht="42" customHeight="1" thickBot="1">
      <c r="A22" s="113" t="s">
        <v>78</v>
      </c>
      <c r="B22" s="170"/>
      <c r="C22" s="69" t="s">
        <v>14</v>
      </c>
      <c r="D22" s="69" t="s">
        <v>60</v>
      </c>
      <c r="E22" s="14" t="s">
        <v>149</v>
      </c>
      <c r="F22" s="34" t="s">
        <v>80</v>
      </c>
      <c r="G22" s="114">
        <v>39.9</v>
      </c>
    </row>
    <row r="23" spans="1:7" ht="17.25" thickTop="1" thickBot="1">
      <c r="A23" s="104" t="s">
        <v>37</v>
      </c>
      <c r="B23" s="8" t="s">
        <v>38</v>
      </c>
      <c r="C23" s="26"/>
      <c r="D23" s="26"/>
      <c r="E23" s="27"/>
      <c r="F23" s="27"/>
      <c r="G23" s="115">
        <f>SUM(G24,G71,G89,G122,G135,G152,G178,G203,G221)</f>
        <v>45427.100000000006</v>
      </c>
    </row>
    <row r="24" spans="1:7" ht="15.75" thickTop="1">
      <c r="A24" s="106" t="s">
        <v>11</v>
      </c>
      <c r="B24" s="57"/>
      <c r="C24" s="67" t="s">
        <v>12</v>
      </c>
      <c r="D24" s="9"/>
      <c r="E24" s="9"/>
      <c r="F24" s="9"/>
      <c r="G24" s="116">
        <f>SUM(G25,G29,G37,G43)</f>
        <v>12037.5</v>
      </c>
    </row>
    <row r="25" spans="1:7" ht="30">
      <c r="A25" s="99" t="s">
        <v>39</v>
      </c>
      <c r="B25" s="170"/>
      <c r="C25" s="22" t="s">
        <v>12</v>
      </c>
      <c r="D25" s="22" t="s">
        <v>26</v>
      </c>
      <c r="E25" s="19"/>
      <c r="F25" s="19"/>
      <c r="G25" s="109">
        <f>SUM(G26)</f>
        <v>870.5</v>
      </c>
    </row>
    <row r="26" spans="1:7" ht="15">
      <c r="A26" s="110" t="s">
        <v>94</v>
      </c>
      <c r="B26" s="170"/>
      <c r="C26" s="19" t="s">
        <v>12</v>
      </c>
      <c r="D26" s="19" t="s">
        <v>26</v>
      </c>
      <c r="E26" s="19" t="s">
        <v>254</v>
      </c>
      <c r="F26" s="19"/>
      <c r="G26" s="109">
        <f>SUM(G27)</f>
        <v>870.5</v>
      </c>
    </row>
    <row r="27" spans="1:7" ht="15">
      <c r="A27" s="110" t="s">
        <v>95</v>
      </c>
      <c r="B27" s="170"/>
      <c r="C27" s="19" t="s">
        <v>12</v>
      </c>
      <c r="D27" s="19" t="s">
        <v>26</v>
      </c>
      <c r="E27" s="19" t="s">
        <v>255</v>
      </c>
      <c r="F27" s="19"/>
      <c r="G27" s="109">
        <f>SUM(G28)</f>
        <v>870.5</v>
      </c>
    </row>
    <row r="28" spans="1:7" ht="43.5" customHeight="1">
      <c r="A28" s="98" t="s">
        <v>78</v>
      </c>
      <c r="B28" s="170"/>
      <c r="C28" s="12" t="s">
        <v>12</v>
      </c>
      <c r="D28" s="12" t="s">
        <v>26</v>
      </c>
      <c r="E28" s="15" t="s">
        <v>255</v>
      </c>
      <c r="F28" s="12" t="s">
        <v>80</v>
      </c>
      <c r="G28" s="101">
        <v>870.5</v>
      </c>
    </row>
    <row r="29" spans="1:7" ht="29.25" customHeight="1">
      <c r="A29" s="99" t="s">
        <v>40</v>
      </c>
      <c r="B29" s="170"/>
      <c r="C29" s="22" t="s">
        <v>12</v>
      </c>
      <c r="D29" s="22" t="s">
        <v>18</v>
      </c>
      <c r="E29" s="22"/>
      <c r="F29" s="22"/>
      <c r="G29" s="109">
        <f>SUM(G30)</f>
        <v>10833.4</v>
      </c>
    </row>
    <row r="30" spans="1:7" ht="75">
      <c r="A30" s="110" t="s">
        <v>322</v>
      </c>
      <c r="B30" s="170"/>
      <c r="C30" s="19" t="s">
        <v>12</v>
      </c>
      <c r="D30" s="19" t="s">
        <v>18</v>
      </c>
      <c r="E30" s="19" t="s">
        <v>107</v>
      </c>
      <c r="F30" s="19"/>
      <c r="G30" s="109">
        <f>SUM(G31)</f>
        <v>10833.4</v>
      </c>
    </row>
    <row r="31" spans="1:7" ht="30">
      <c r="A31" s="110" t="s">
        <v>98</v>
      </c>
      <c r="B31" s="170"/>
      <c r="C31" s="19" t="s">
        <v>12</v>
      </c>
      <c r="D31" s="19" t="s">
        <v>18</v>
      </c>
      <c r="E31" s="19" t="s">
        <v>108</v>
      </c>
      <c r="F31" s="19"/>
      <c r="G31" s="109">
        <f>SUM(G32)</f>
        <v>10833.4</v>
      </c>
    </row>
    <row r="32" spans="1:7" ht="30">
      <c r="A32" s="110" t="s">
        <v>99</v>
      </c>
      <c r="B32" s="170"/>
      <c r="C32" s="19" t="s">
        <v>12</v>
      </c>
      <c r="D32" s="19" t="s">
        <v>18</v>
      </c>
      <c r="E32" s="19" t="s">
        <v>109</v>
      </c>
      <c r="F32" s="19"/>
      <c r="G32" s="109">
        <f>SUM(G33)</f>
        <v>10833.4</v>
      </c>
    </row>
    <row r="33" spans="1:7" ht="15">
      <c r="A33" s="110" t="s">
        <v>95</v>
      </c>
      <c r="B33" s="170"/>
      <c r="C33" s="19" t="s">
        <v>12</v>
      </c>
      <c r="D33" s="19" t="s">
        <v>18</v>
      </c>
      <c r="E33" s="19" t="s">
        <v>97</v>
      </c>
      <c r="F33" s="19"/>
      <c r="G33" s="109">
        <f>SUM(G34:G36)</f>
        <v>10833.4</v>
      </c>
    </row>
    <row r="34" spans="1:7" ht="48" customHeight="1">
      <c r="A34" s="98" t="s">
        <v>78</v>
      </c>
      <c r="B34" s="170"/>
      <c r="C34" s="12" t="s">
        <v>12</v>
      </c>
      <c r="D34" s="12" t="s">
        <v>18</v>
      </c>
      <c r="E34" s="12" t="s">
        <v>97</v>
      </c>
      <c r="F34" s="12" t="s">
        <v>80</v>
      </c>
      <c r="G34" s="117">
        <v>8229.6</v>
      </c>
    </row>
    <row r="35" spans="1:7" ht="16.5" customHeight="1">
      <c r="A35" s="98" t="s">
        <v>87</v>
      </c>
      <c r="B35" s="170"/>
      <c r="C35" s="12" t="s">
        <v>12</v>
      </c>
      <c r="D35" s="12" t="s">
        <v>18</v>
      </c>
      <c r="E35" s="12" t="s">
        <v>97</v>
      </c>
      <c r="F35" s="12" t="s">
        <v>81</v>
      </c>
      <c r="G35" s="117">
        <v>2481.9</v>
      </c>
    </row>
    <row r="36" spans="1:7" ht="15">
      <c r="A36" s="98" t="s">
        <v>79</v>
      </c>
      <c r="B36" s="170"/>
      <c r="C36" s="12" t="s">
        <v>12</v>
      </c>
      <c r="D36" s="12" t="s">
        <v>18</v>
      </c>
      <c r="E36" s="12" t="s">
        <v>97</v>
      </c>
      <c r="F36" s="12" t="s">
        <v>82</v>
      </c>
      <c r="G36" s="117">
        <v>121.9</v>
      </c>
    </row>
    <row r="37" spans="1:7" ht="15" hidden="1">
      <c r="A37" s="119" t="s">
        <v>311</v>
      </c>
      <c r="B37" s="170"/>
      <c r="C37" s="72" t="s">
        <v>12</v>
      </c>
      <c r="D37" s="72" t="s">
        <v>43</v>
      </c>
      <c r="E37" s="12"/>
      <c r="F37" s="12"/>
      <c r="G37" s="118">
        <f>SUM(G38)</f>
        <v>0</v>
      </c>
    </row>
    <row r="38" spans="1:7" ht="75" hidden="1">
      <c r="A38" s="110" t="s">
        <v>322</v>
      </c>
      <c r="B38" s="170"/>
      <c r="C38" s="33" t="s">
        <v>12</v>
      </c>
      <c r="D38" s="33" t="s">
        <v>43</v>
      </c>
      <c r="E38" s="11" t="s">
        <v>107</v>
      </c>
      <c r="F38" s="12"/>
      <c r="G38" s="118">
        <f>SUM(G39)</f>
        <v>0</v>
      </c>
    </row>
    <row r="39" spans="1:7" ht="30" hidden="1">
      <c r="A39" s="110" t="s">
        <v>98</v>
      </c>
      <c r="B39" s="170"/>
      <c r="C39" s="33" t="s">
        <v>12</v>
      </c>
      <c r="D39" s="33" t="s">
        <v>43</v>
      </c>
      <c r="E39" s="11" t="s">
        <v>108</v>
      </c>
      <c r="F39" s="12"/>
      <c r="G39" s="118">
        <f>SUM(G40)</f>
        <v>0</v>
      </c>
    </row>
    <row r="40" spans="1:7" ht="30" hidden="1">
      <c r="A40" s="103" t="s">
        <v>100</v>
      </c>
      <c r="B40" s="170"/>
      <c r="C40" s="33" t="s">
        <v>12</v>
      </c>
      <c r="D40" s="33" t="s">
        <v>43</v>
      </c>
      <c r="E40" s="11" t="s">
        <v>110</v>
      </c>
      <c r="F40" s="12"/>
      <c r="G40" s="118">
        <f>SUM(G41)</f>
        <v>0</v>
      </c>
    </row>
    <row r="41" spans="1:7" ht="45" hidden="1">
      <c r="A41" s="160" t="s">
        <v>312</v>
      </c>
      <c r="B41" s="170"/>
      <c r="C41" s="33" t="s">
        <v>12</v>
      </c>
      <c r="D41" s="33" t="s">
        <v>43</v>
      </c>
      <c r="E41" s="11" t="s">
        <v>313</v>
      </c>
      <c r="F41" s="12"/>
      <c r="G41" s="118">
        <f>SUM(G42)</f>
        <v>0</v>
      </c>
    </row>
    <row r="42" spans="1:7" ht="30" hidden="1">
      <c r="A42" s="98" t="s">
        <v>87</v>
      </c>
      <c r="B42" s="170"/>
      <c r="C42" s="28" t="s">
        <v>12</v>
      </c>
      <c r="D42" s="28" t="s">
        <v>43</v>
      </c>
      <c r="E42" s="12" t="s">
        <v>313</v>
      </c>
      <c r="F42" s="12" t="s">
        <v>81</v>
      </c>
      <c r="G42" s="117">
        <v>0</v>
      </c>
    </row>
    <row r="43" spans="1:7" ht="15">
      <c r="A43" s="99" t="s">
        <v>15</v>
      </c>
      <c r="B43" s="170"/>
      <c r="C43" s="10" t="s">
        <v>12</v>
      </c>
      <c r="D43" s="10" t="s">
        <v>16</v>
      </c>
      <c r="E43" s="22"/>
      <c r="F43" s="22"/>
      <c r="G43" s="118">
        <f>SUM(G44,G51,G66)</f>
        <v>333.6</v>
      </c>
    </row>
    <row r="44" spans="1:7" ht="45">
      <c r="A44" s="100" t="s">
        <v>323</v>
      </c>
      <c r="B44" s="170"/>
      <c r="C44" s="11" t="s">
        <v>12</v>
      </c>
      <c r="D44" s="11" t="s">
        <v>16</v>
      </c>
      <c r="E44" s="19" t="s">
        <v>274</v>
      </c>
      <c r="F44" s="22"/>
      <c r="G44" s="109">
        <f>SUM(G45)</f>
        <v>13</v>
      </c>
    </row>
    <row r="45" spans="1:7" ht="30">
      <c r="A45" s="100" t="s">
        <v>271</v>
      </c>
      <c r="B45" s="170"/>
      <c r="C45" s="11" t="s">
        <v>12</v>
      </c>
      <c r="D45" s="11" t="s">
        <v>16</v>
      </c>
      <c r="E45" s="19" t="s">
        <v>275</v>
      </c>
      <c r="F45" s="22"/>
      <c r="G45" s="109">
        <f>SUM(G46)</f>
        <v>13</v>
      </c>
    </row>
    <row r="46" spans="1:7" ht="30">
      <c r="A46" s="100" t="s">
        <v>272</v>
      </c>
      <c r="B46" s="170"/>
      <c r="C46" s="11" t="s">
        <v>12</v>
      </c>
      <c r="D46" s="11" t="s">
        <v>16</v>
      </c>
      <c r="E46" s="19" t="s">
        <v>276</v>
      </c>
      <c r="F46" s="22"/>
      <c r="G46" s="109">
        <f>SUM(G47,G49)</f>
        <v>13</v>
      </c>
    </row>
    <row r="47" spans="1:7" ht="15">
      <c r="A47" s="100" t="s">
        <v>295</v>
      </c>
      <c r="B47" s="170"/>
      <c r="C47" s="11" t="s">
        <v>12</v>
      </c>
      <c r="D47" s="11" t="s">
        <v>16</v>
      </c>
      <c r="E47" s="19" t="s">
        <v>294</v>
      </c>
      <c r="F47" s="22"/>
      <c r="G47" s="109">
        <f>SUM(G48)</f>
        <v>10</v>
      </c>
    </row>
    <row r="48" spans="1:7" ht="30">
      <c r="A48" s="98" t="s">
        <v>88</v>
      </c>
      <c r="B48" s="170"/>
      <c r="C48" s="12" t="s">
        <v>12</v>
      </c>
      <c r="D48" s="12" t="s">
        <v>16</v>
      </c>
      <c r="E48" s="15" t="s">
        <v>294</v>
      </c>
      <c r="F48" s="15" t="s">
        <v>85</v>
      </c>
      <c r="G48" s="101">
        <v>10</v>
      </c>
    </row>
    <row r="49" spans="1:7" ht="30">
      <c r="A49" s="100" t="s">
        <v>273</v>
      </c>
      <c r="B49" s="170"/>
      <c r="C49" s="11" t="s">
        <v>12</v>
      </c>
      <c r="D49" s="11" t="s">
        <v>16</v>
      </c>
      <c r="E49" s="19" t="s">
        <v>277</v>
      </c>
      <c r="F49" s="22"/>
      <c r="G49" s="109">
        <f>SUM(G50)</f>
        <v>3</v>
      </c>
    </row>
    <row r="50" spans="1:7" ht="30">
      <c r="A50" s="98" t="s">
        <v>88</v>
      </c>
      <c r="B50" s="170"/>
      <c r="C50" s="12" t="s">
        <v>12</v>
      </c>
      <c r="D50" s="12" t="s">
        <v>16</v>
      </c>
      <c r="E50" s="15" t="s">
        <v>277</v>
      </c>
      <c r="F50" s="15" t="s">
        <v>85</v>
      </c>
      <c r="G50" s="101">
        <v>3</v>
      </c>
    </row>
    <row r="51" spans="1:7" ht="75">
      <c r="A51" s="110" t="s">
        <v>322</v>
      </c>
      <c r="B51" s="170"/>
      <c r="C51" s="19" t="s">
        <v>12</v>
      </c>
      <c r="D51" s="19" t="s">
        <v>16</v>
      </c>
      <c r="E51" s="19" t="s">
        <v>107</v>
      </c>
      <c r="F51" s="19"/>
      <c r="G51" s="118">
        <f>SUM(G52)</f>
        <v>308</v>
      </c>
    </row>
    <row r="52" spans="1:7" ht="30">
      <c r="A52" s="110" t="s">
        <v>98</v>
      </c>
      <c r="B52" s="170"/>
      <c r="C52" s="19" t="s">
        <v>12</v>
      </c>
      <c r="D52" s="19" t="s">
        <v>16</v>
      </c>
      <c r="E52" s="19" t="s">
        <v>108</v>
      </c>
      <c r="F52" s="19"/>
      <c r="G52" s="118">
        <f>SUM(G53)</f>
        <v>308</v>
      </c>
    </row>
    <row r="53" spans="1:7" ht="30">
      <c r="A53" s="120" t="s">
        <v>100</v>
      </c>
      <c r="B53" s="170"/>
      <c r="C53" s="11" t="s">
        <v>12</v>
      </c>
      <c r="D53" s="11" t="s">
        <v>16</v>
      </c>
      <c r="E53" s="19" t="s">
        <v>110</v>
      </c>
      <c r="F53" s="19"/>
      <c r="G53" s="118">
        <f>SUM(G54,G56,G58,G61,G64)</f>
        <v>308</v>
      </c>
    </row>
    <row r="54" spans="1:7" ht="105" hidden="1">
      <c r="A54" s="103" t="s">
        <v>111</v>
      </c>
      <c r="B54" s="170"/>
      <c r="C54" s="12" t="s">
        <v>12</v>
      </c>
      <c r="D54" s="12" t="s">
        <v>16</v>
      </c>
      <c r="E54" s="89" t="s">
        <v>112</v>
      </c>
      <c r="F54" s="15"/>
      <c r="G54" s="118">
        <f>SUM(G55)</f>
        <v>0</v>
      </c>
    </row>
    <row r="55" spans="1:7" ht="30" hidden="1">
      <c r="A55" s="98" t="s">
        <v>127</v>
      </c>
      <c r="B55" s="170"/>
      <c r="C55" s="12" t="s">
        <v>12</v>
      </c>
      <c r="D55" s="12" t="s">
        <v>16</v>
      </c>
      <c r="E55" s="90" t="s">
        <v>112</v>
      </c>
      <c r="F55" s="12" t="s">
        <v>81</v>
      </c>
      <c r="G55" s="117">
        <v>0</v>
      </c>
    </row>
    <row r="56" spans="1:7" ht="30.75" hidden="1" customHeight="1">
      <c r="A56" s="121" t="s">
        <v>113</v>
      </c>
      <c r="B56" s="170"/>
      <c r="C56" s="11" t="s">
        <v>12</v>
      </c>
      <c r="D56" s="11" t="s">
        <v>16</v>
      </c>
      <c r="E56" s="89" t="s">
        <v>114</v>
      </c>
      <c r="F56" s="19"/>
      <c r="G56" s="118">
        <f>SUM(G57)</f>
        <v>0</v>
      </c>
    </row>
    <row r="57" spans="1:7" ht="60" hidden="1">
      <c r="A57" s="98" t="s">
        <v>78</v>
      </c>
      <c r="B57" s="170"/>
      <c r="C57" s="12" t="s">
        <v>12</v>
      </c>
      <c r="D57" s="12" t="s">
        <v>16</v>
      </c>
      <c r="E57" s="90" t="s">
        <v>114</v>
      </c>
      <c r="F57" s="12" t="s">
        <v>80</v>
      </c>
      <c r="G57" s="117">
        <v>0</v>
      </c>
    </row>
    <row r="58" spans="1:7" ht="45">
      <c r="A58" s="122" t="s">
        <v>115</v>
      </c>
      <c r="B58" s="170"/>
      <c r="C58" s="11" t="s">
        <v>12</v>
      </c>
      <c r="D58" s="11" t="s">
        <v>16</v>
      </c>
      <c r="E58" s="89" t="s">
        <v>116</v>
      </c>
      <c r="F58" s="11"/>
      <c r="G58" s="109">
        <f>SUM(G59:G60)</f>
        <v>257</v>
      </c>
    </row>
    <row r="59" spans="1:7" ht="46.5" customHeight="1">
      <c r="A59" s="98" t="s">
        <v>78</v>
      </c>
      <c r="B59" s="170"/>
      <c r="C59" s="12" t="s">
        <v>12</v>
      </c>
      <c r="D59" s="12" t="s">
        <v>16</v>
      </c>
      <c r="E59" s="90" t="s">
        <v>116</v>
      </c>
      <c r="F59" s="12" t="s">
        <v>80</v>
      </c>
      <c r="G59" s="101">
        <v>235.4</v>
      </c>
    </row>
    <row r="60" spans="1:7" ht="30">
      <c r="A60" s="98" t="s">
        <v>127</v>
      </c>
      <c r="B60" s="170"/>
      <c r="C60" s="12" t="s">
        <v>12</v>
      </c>
      <c r="D60" s="12" t="s">
        <v>16</v>
      </c>
      <c r="E60" s="90" t="s">
        <v>116</v>
      </c>
      <c r="F60" s="12" t="s">
        <v>81</v>
      </c>
      <c r="G60" s="117">
        <v>21.6</v>
      </c>
    </row>
    <row r="61" spans="1:7" ht="45">
      <c r="A61" s="103" t="s">
        <v>117</v>
      </c>
      <c r="B61" s="170"/>
      <c r="C61" s="11" t="s">
        <v>12</v>
      </c>
      <c r="D61" s="11" t="s">
        <v>16</v>
      </c>
      <c r="E61" s="89" t="s">
        <v>118</v>
      </c>
      <c r="F61" s="15"/>
      <c r="G61" s="118">
        <f>SUM(G62:G63)</f>
        <v>43</v>
      </c>
    </row>
    <row r="62" spans="1:7" ht="45.75" customHeight="1">
      <c r="A62" s="98" t="s">
        <v>78</v>
      </c>
      <c r="B62" s="170"/>
      <c r="C62" s="12" t="s">
        <v>12</v>
      </c>
      <c r="D62" s="12" t="s">
        <v>16</v>
      </c>
      <c r="E62" s="90" t="s">
        <v>118</v>
      </c>
      <c r="F62" s="15" t="s">
        <v>80</v>
      </c>
      <c r="G62" s="101">
        <v>17</v>
      </c>
    </row>
    <row r="63" spans="1:7" ht="30">
      <c r="A63" s="98" t="s">
        <v>127</v>
      </c>
      <c r="B63" s="170"/>
      <c r="C63" s="12" t="s">
        <v>12</v>
      </c>
      <c r="D63" s="12" t="s">
        <v>16</v>
      </c>
      <c r="E63" s="90" t="s">
        <v>118</v>
      </c>
      <c r="F63" s="12" t="s">
        <v>81</v>
      </c>
      <c r="G63" s="101">
        <v>26</v>
      </c>
    </row>
    <row r="64" spans="1:7" ht="60">
      <c r="A64" s="103" t="s">
        <v>119</v>
      </c>
      <c r="B64" s="170"/>
      <c r="C64" s="11" t="s">
        <v>12</v>
      </c>
      <c r="D64" s="11" t="s">
        <v>16</v>
      </c>
      <c r="E64" s="89" t="s">
        <v>120</v>
      </c>
      <c r="F64" s="12"/>
      <c r="G64" s="109">
        <f>SUM(G65)</f>
        <v>8</v>
      </c>
    </row>
    <row r="65" spans="1:7" ht="30">
      <c r="A65" s="98" t="s">
        <v>127</v>
      </c>
      <c r="B65" s="170"/>
      <c r="C65" s="12" t="s">
        <v>12</v>
      </c>
      <c r="D65" s="12" t="s">
        <v>16</v>
      </c>
      <c r="E65" s="90" t="s">
        <v>120</v>
      </c>
      <c r="F65" s="12" t="s">
        <v>81</v>
      </c>
      <c r="G65" s="117">
        <v>8</v>
      </c>
    </row>
    <row r="66" spans="1:7" ht="30">
      <c r="A66" s="136" t="s">
        <v>267</v>
      </c>
      <c r="B66" s="191"/>
      <c r="C66" s="23" t="s">
        <v>12</v>
      </c>
      <c r="D66" s="23" t="s">
        <v>16</v>
      </c>
      <c r="E66" s="23" t="s">
        <v>268</v>
      </c>
      <c r="F66" s="23"/>
      <c r="G66" s="109">
        <f>SUM(G67)</f>
        <v>12.600000000000001</v>
      </c>
    </row>
    <row r="67" spans="1:7" ht="15">
      <c r="A67" s="136" t="s">
        <v>269</v>
      </c>
      <c r="B67" s="191"/>
      <c r="C67" s="23" t="s">
        <v>12</v>
      </c>
      <c r="D67" s="23" t="s">
        <v>16</v>
      </c>
      <c r="E67" s="23" t="s">
        <v>102</v>
      </c>
      <c r="F67" s="23"/>
      <c r="G67" s="109">
        <f>SUM(G69:G70)</f>
        <v>12.600000000000001</v>
      </c>
    </row>
    <row r="68" spans="1:7" ht="15">
      <c r="A68" s="136" t="s">
        <v>103</v>
      </c>
      <c r="B68" s="191"/>
      <c r="C68" s="23" t="s">
        <v>12</v>
      </c>
      <c r="D68" s="23" t="s">
        <v>16</v>
      </c>
      <c r="E68" s="23" t="s">
        <v>104</v>
      </c>
      <c r="F68" s="23"/>
      <c r="G68" s="109">
        <f>SUM(G69)</f>
        <v>9.3000000000000007</v>
      </c>
    </row>
    <row r="69" spans="1:7" ht="30">
      <c r="A69" s="98" t="s">
        <v>127</v>
      </c>
      <c r="B69" s="191"/>
      <c r="C69" s="15" t="s">
        <v>12</v>
      </c>
      <c r="D69" s="15" t="s">
        <v>16</v>
      </c>
      <c r="E69" s="24" t="s">
        <v>104</v>
      </c>
      <c r="F69" s="12" t="s">
        <v>81</v>
      </c>
      <c r="G69" s="101">
        <v>9.3000000000000007</v>
      </c>
    </row>
    <row r="70" spans="1:7" ht="15">
      <c r="A70" s="98" t="s">
        <v>83</v>
      </c>
      <c r="B70" s="191"/>
      <c r="C70" s="15" t="s">
        <v>12</v>
      </c>
      <c r="D70" s="15" t="s">
        <v>16</v>
      </c>
      <c r="E70" s="24" t="s">
        <v>386</v>
      </c>
      <c r="F70" s="12" t="s">
        <v>84</v>
      </c>
      <c r="G70" s="101">
        <v>3.3</v>
      </c>
    </row>
    <row r="71" spans="1:7" ht="13.5" customHeight="1">
      <c r="A71" s="111" t="s">
        <v>76</v>
      </c>
      <c r="B71" s="170"/>
      <c r="C71" s="29" t="s">
        <v>14</v>
      </c>
      <c r="D71" s="12"/>
      <c r="E71" s="15"/>
      <c r="F71" s="12"/>
      <c r="G71" s="102">
        <f>SUM(G72,G83)</f>
        <v>2365.4</v>
      </c>
    </row>
    <row r="72" spans="1:7" ht="30.75" customHeight="1">
      <c r="A72" s="119" t="s">
        <v>300</v>
      </c>
      <c r="B72" s="170"/>
      <c r="C72" s="165" t="s">
        <v>14</v>
      </c>
      <c r="D72" s="10" t="s">
        <v>30</v>
      </c>
      <c r="E72" s="15"/>
      <c r="F72" s="12"/>
      <c r="G72" s="102">
        <f>SUM(G73,G79)</f>
        <v>867.4</v>
      </c>
    </row>
    <row r="73" spans="1:7" ht="75">
      <c r="A73" s="110" t="s">
        <v>322</v>
      </c>
      <c r="B73" s="170"/>
      <c r="C73" s="164" t="s">
        <v>14</v>
      </c>
      <c r="D73" s="11" t="s">
        <v>30</v>
      </c>
      <c r="E73" s="19" t="s">
        <v>107</v>
      </c>
      <c r="F73" s="12"/>
      <c r="G73" s="102">
        <f>SUM(G74)</f>
        <v>856.9</v>
      </c>
    </row>
    <row r="74" spans="1:7" ht="30">
      <c r="A74" s="103" t="s">
        <v>128</v>
      </c>
      <c r="B74" s="170"/>
      <c r="C74" s="11" t="s">
        <v>14</v>
      </c>
      <c r="D74" s="11" t="s">
        <v>30</v>
      </c>
      <c r="E74" s="11" t="s">
        <v>132</v>
      </c>
      <c r="F74" s="12"/>
      <c r="G74" s="118">
        <f>SUM(G75)</f>
        <v>856.9</v>
      </c>
    </row>
    <row r="75" spans="1:7" ht="30">
      <c r="A75" s="103" t="s">
        <v>129</v>
      </c>
      <c r="B75" s="170"/>
      <c r="C75" s="11" t="s">
        <v>14</v>
      </c>
      <c r="D75" s="11" t="s">
        <v>30</v>
      </c>
      <c r="E75" s="11" t="s">
        <v>131</v>
      </c>
      <c r="F75" s="12"/>
      <c r="G75" s="118">
        <f>SUM(G76)</f>
        <v>856.9</v>
      </c>
    </row>
    <row r="76" spans="1:7" ht="15">
      <c r="A76" s="103" t="s">
        <v>130</v>
      </c>
      <c r="B76" s="170"/>
      <c r="C76" s="11" t="s">
        <v>14</v>
      </c>
      <c r="D76" s="11" t="s">
        <v>30</v>
      </c>
      <c r="E76" s="11" t="s">
        <v>133</v>
      </c>
      <c r="F76" s="12"/>
      <c r="G76" s="118">
        <f>SUM(G77:G78)</f>
        <v>856.9</v>
      </c>
    </row>
    <row r="77" spans="1:7" ht="44.25" customHeight="1">
      <c r="A77" s="98" t="s">
        <v>78</v>
      </c>
      <c r="B77" s="170"/>
      <c r="C77" s="12" t="s">
        <v>14</v>
      </c>
      <c r="D77" s="12" t="s">
        <v>30</v>
      </c>
      <c r="E77" s="11" t="s">
        <v>133</v>
      </c>
      <c r="F77" s="12" t="s">
        <v>80</v>
      </c>
      <c r="G77" s="117">
        <v>824.5</v>
      </c>
    </row>
    <row r="78" spans="1:7" ht="30">
      <c r="A78" s="98" t="s">
        <v>127</v>
      </c>
      <c r="B78" s="170"/>
      <c r="C78" s="12" t="s">
        <v>14</v>
      </c>
      <c r="D78" s="12" t="s">
        <v>30</v>
      </c>
      <c r="E78" s="11" t="s">
        <v>133</v>
      </c>
      <c r="F78" s="12" t="s">
        <v>81</v>
      </c>
      <c r="G78" s="117">
        <v>32.4</v>
      </c>
    </row>
    <row r="79" spans="1:7" ht="30">
      <c r="A79" s="136" t="s">
        <v>267</v>
      </c>
      <c r="B79" s="187"/>
      <c r="C79" s="23" t="s">
        <v>14</v>
      </c>
      <c r="D79" s="23" t="s">
        <v>30</v>
      </c>
      <c r="E79" s="23" t="s">
        <v>268</v>
      </c>
      <c r="F79" s="23"/>
      <c r="G79" s="109">
        <f>SUM(G80)</f>
        <v>10.5</v>
      </c>
    </row>
    <row r="80" spans="1:7" ht="15">
      <c r="A80" s="136" t="s">
        <v>269</v>
      </c>
      <c r="B80" s="187"/>
      <c r="C80" s="23" t="s">
        <v>14</v>
      </c>
      <c r="D80" s="23" t="s">
        <v>30</v>
      </c>
      <c r="E80" s="23" t="s">
        <v>102</v>
      </c>
      <c r="F80" s="23"/>
      <c r="G80" s="109">
        <f>SUM(G81)</f>
        <v>10.5</v>
      </c>
    </row>
    <row r="81" spans="1:7" ht="31.5" customHeight="1">
      <c r="A81" s="128" t="s">
        <v>105</v>
      </c>
      <c r="B81" s="187"/>
      <c r="C81" s="12" t="s">
        <v>14</v>
      </c>
      <c r="D81" s="12" t="s">
        <v>30</v>
      </c>
      <c r="E81" s="23" t="s">
        <v>106</v>
      </c>
      <c r="F81" s="32"/>
      <c r="G81" s="109">
        <f>SUM(G82)</f>
        <v>10.5</v>
      </c>
    </row>
    <row r="82" spans="1:7" ht="30">
      <c r="A82" s="98" t="s">
        <v>127</v>
      </c>
      <c r="B82" s="187"/>
      <c r="C82" s="12" t="s">
        <v>14</v>
      </c>
      <c r="D82" s="12" t="s">
        <v>30</v>
      </c>
      <c r="E82" s="24" t="s">
        <v>106</v>
      </c>
      <c r="F82" s="12" t="s">
        <v>81</v>
      </c>
      <c r="G82" s="101">
        <v>10.5</v>
      </c>
    </row>
    <row r="83" spans="1:7" ht="30">
      <c r="A83" s="108" t="s">
        <v>77</v>
      </c>
      <c r="B83" s="170"/>
      <c r="C83" s="10" t="s">
        <v>14</v>
      </c>
      <c r="D83" s="10" t="s">
        <v>60</v>
      </c>
      <c r="E83" s="15"/>
      <c r="F83" s="15"/>
      <c r="G83" s="112">
        <f>SUM(G84)</f>
        <v>1498</v>
      </c>
    </row>
    <row r="84" spans="1:7" ht="75">
      <c r="A84" s="110" t="s">
        <v>322</v>
      </c>
      <c r="B84" s="170"/>
      <c r="C84" s="11" t="s">
        <v>14</v>
      </c>
      <c r="D84" s="11" t="s">
        <v>60</v>
      </c>
      <c r="E84" s="19" t="s">
        <v>107</v>
      </c>
      <c r="F84" s="19"/>
      <c r="G84" s="112">
        <f>SUM(G85)</f>
        <v>1498</v>
      </c>
    </row>
    <row r="85" spans="1:7" ht="30">
      <c r="A85" s="103" t="s">
        <v>128</v>
      </c>
      <c r="B85" s="170"/>
      <c r="C85" s="11" t="s">
        <v>14</v>
      </c>
      <c r="D85" s="11" t="s">
        <v>60</v>
      </c>
      <c r="E85" s="74" t="s">
        <v>132</v>
      </c>
      <c r="F85" s="19"/>
      <c r="G85" s="112">
        <f>SUM(G86)</f>
        <v>1498</v>
      </c>
    </row>
    <row r="86" spans="1:7" ht="30">
      <c r="A86" s="103" t="s">
        <v>129</v>
      </c>
      <c r="B86" s="170"/>
      <c r="C86" s="11" t="s">
        <v>14</v>
      </c>
      <c r="D86" s="11" t="s">
        <v>60</v>
      </c>
      <c r="E86" s="74" t="s">
        <v>131</v>
      </c>
      <c r="F86" s="19"/>
      <c r="G86" s="112">
        <f>SUM(G87)</f>
        <v>1498</v>
      </c>
    </row>
    <row r="87" spans="1:7" ht="43.5" customHeight="1">
      <c r="A87" s="103" t="s">
        <v>249</v>
      </c>
      <c r="B87" s="170"/>
      <c r="C87" s="11" t="s">
        <v>14</v>
      </c>
      <c r="D87" s="11" t="s">
        <v>60</v>
      </c>
      <c r="E87" s="74" t="s">
        <v>149</v>
      </c>
      <c r="F87" s="19"/>
      <c r="G87" s="112">
        <f>SUM(G88)</f>
        <v>1498</v>
      </c>
    </row>
    <row r="88" spans="1:7" ht="43.5" customHeight="1">
      <c r="A88" s="98" t="s">
        <v>78</v>
      </c>
      <c r="B88" s="170"/>
      <c r="C88" s="12" t="s">
        <v>14</v>
      </c>
      <c r="D88" s="12" t="s">
        <v>60</v>
      </c>
      <c r="E88" s="14" t="s">
        <v>149</v>
      </c>
      <c r="F88" s="15" t="s">
        <v>80</v>
      </c>
      <c r="G88" s="114">
        <v>1498</v>
      </c>
    </row>
    <row r="89" spans="1:7" ht="15.75">
      <c r="A89" s="123" t="s">
        <v>17</v>
      </c>
      <c r="B89" s="170"/>
      <c r="C89" s="29" t="s">
        <v>18</v>
      </c>
      <c r="D89" s="11"/>
      <c r="E89" s="30"/>
      <c r="F89" s="30"/>
      <c r="G89" s="109">
        <f>SUM(G90,G106,G116)</f>
        <v>12737.100000000002</v>
      </c>
    </row>
    <row r="90" spans="1:7" ht="15">
      <c r="A90" s="99" t="s">
        <v>20</v>
      </c>
      <c r="B90" s="170"/>
      <c r="C90" s="10" t="s">
        <v>18</v>
      </c>
      <c r="D90" s="10" t="s">
        <v>21</v>
      </c>
      <c r="E90" s="22"/>
      <c r="F90" s="22"/>
      <c r="G90" s="109">
        <f>SUM(G91)</f>
        <v>2997.7000000000003</v>
      </c>
    </row>
    <row r="91" spans="1:7" ht="44.25" customHeight="1">
      <c r="A91" s="124" t="s">
        <v>324</v>
      </c>
      <c r="B91" s="170"/>
      <c r="C91" s="11" t="s">
        <v>18</v>
      </c>
      <c r="D91" s="11" t="s">
        <v>21</v>
      </c>
      <c r="E91" s="19" t="s">
        <v>154</v>
      </c>
      <c r="F91" s="19"/>
      <c r="G91" s="109">
        <f>SUM(G92)</f>
        <v>2997.7000000000003</v>
      </c>
    </row>
    <row r="92" spans="1:7" ht="45">
      <c r="A92" s="103" t="s">
        <v>150</v>
      </c>
      <c r="B92" s="170"/>
      <c r="C92" s="15" t="s">
        <v>18</v>
      </c>
      <c r="D92" s="15" t="s">
        <v>21</v>
      </c>
      <c r="E92" s="19" t="s">
        <v>165</v>
      </c>
      <c r="F92" s="15"/>
      <c r="G92" s="109">
        <f>SUM(G93)</f>
        <v>2997.7000000000003</v>
      </c>
    </row>
    <row r="93" spans="1:7" ht="30.75" customHeight="1">
      <c r="A93" s="120" t="s">
        <v>151</v>
      </c>
      <c r="B93" s="170"/>
      <c r="C93" s="11" t="s">
        <v>18</v>
      </c>
      <c r="D93" s="11" t="s">
        <v>21</v>
      </c>
      <c r="E93" s="19" t="s">
        <v>157</v>
      </c>
      <c r="F93" s="19"/>
      <c r="G93" s="109">
        <f>SUM(G94,G96,G98,G100,G102,G104)</f>
        <v>2997.7000000000003</v>
      </c>
    </row>
    <row r="94" spans="1:7" ht="45">
      <c r="A94" s="103" t="s">
        <v>152</v>
      </c>
      <c r="B94" s="55"/>
      <c r="C94" s="66" t="s">
        <v>18</v>
      </c>
      <c r="D94" s="66" t="s">
        <v>21</v>
      </c>
      <c r="E94" s="66" t="s">
        <v>158</v>
      </c>
      <c r="F94" s="15"/>
      <c r="G94" s="109">
        <f>SUM(G95)</f>
        <v>363.3</v>
      </c>
    </row>
    <row r="95" spans="1:7" ht="30">
      <c r="A95" s="98" t="s">
        <v>127</v>
      </c>
      <c r="B95" s="55"/>
      <c r="C95" s="11" t="s">
        <v>18</v>
      </c>
      <c r="D95" s="11" t="s">
        <v>21</v>
      </c>
      <c r="E95" s="20" t="s">
        <v>158</v>
      </c>
      <c r="F95" s="15" t="s">
        <v>81</v>
      </c>
      <c r="G95" s="101">
        <v>363.3</v>
      </c>
    </row>
    <row r="96" spans="1:7" ht="60">
      <c r="A96" s="103" t="s">
        <v>153</v>
      </c>
      <c r="B96" s="188"/>
      <c r="C96" s="11" t="s">
        <v>18</v>
      </c>
      <c r="D96" s="11" t="s">
        <v>21</v>
      </c>
      <c r="E96" s="66" t="s">
        <v>378</v>
      </c>
      <c r="F96" s="19"/>
      <c r="G96" s="109">
        <f>SUM(G97)</f>
        <v>62.6</v>
      </c>
    </row>
    <row r="97" spans="1:7" ht="30">
      <c r="A97" s="98" t="s">
        <v>127</v>
      </c>
      <c r="B97" s="188"/>
      <c r="C97" s="11" t="s">
        <v>18</v>
      </c>
      <c r="D97" s="11" t="s">
        <v>21</v>
      </c>
      <c r="E97" s="20" t="s">
        <v>378</v>
      </c>
      <c r="F97" s="15" t="s">
        <v>81</v>
      </c>
      <c r="G97" s="101">
        <v>62.6</v>
      </c>
    </row>
    <row r="98" spans="1:7" ht="30" customHeight="1">
      <c r="A98" s="103" t="s">
        <v>159</v>
      </c>
      <c r="B98" s="170"/>
      <c r="C98" s="11" t="s">
        <v>18</v>
      </c>
      <c r="D98" s="11" t="s">
        <v>21</v>
      </c>
      <c r="E98" s="66" t="s">
        <v>160</v>
      </c>
      <c r="F98" s="19"/>
      <c r="G98" s="109">
        <f>SUM(G99)</f>
        <v>2348</v>
      </c>
    </row>
    <row r="99" spans="1:7" ht="15">
      <c r="A99" s="98" t="s">
        <v>79</v>
      </c>
      <c r="B99" s="170"/>
      <c r="C99" s="12" t="s">
        <v>18</v>
      </c>
      <c r="D99" s="12" t="s">
        <v>21</v>
      </c>
      <c r="E99" s="20" t="s">
        <v>160</v>
      </c>
      <c r="F99" s="15" t="s">
        <v>82</v>
      </c>
      <c r="G99" s="101">
        <v>2348</v>
      </c>
    </row>
    <row r="100" spans="1:7" ht="60">
      <c r="A100" s="103" t="s">
        <v>279</v>
      </c>
      <c r="B100" s="170"/>
      <c r="C100" s="11" t="s">
        <v>18</v>
      </c>
      <c r="D100" s="11" t="s">
        <v>21</v>
      </c>
      <c r="E100" s="66" t="s">
        <v>278</v>
      </c>
      <c r="F100" s="15"/>
      <c r="G100" s="109">
        <f>SUM(G101)</f>
        <v>4</v>
      </c>
    </row>
    <row r="101" spans="1:7" ht="15">
      <c r="A101" s="98" t="s">
        <v>79</v>
      </c>
      <c r="B101" s="170"/>
      <c r="C101" s="12" t="s">
        <v>18</v>
      </c>
      <c r="D101" s="12" t="s">
        <v>21</v>
      </c>
      <c r="E101" s="20" t="s">
        <v>278</v>
      </c>
      <c r="F101" s="15" t="s">
        <v>82</v>
      </c>
      <c r="G101" s="101">
        <v>4</v>
      </c>
    </row>
    <row r="102" spans="1:7" ht="60">
      <c r="A102" s="103" t="s">
        <v>279</v>
      </c>
      <c r="B102" s="188"/>
      <c r="C102" s="11" t="s">
        <v>18</v>
      </c>
      <c r="D102" s="11" t="s">
        <v>21</v>
      </c>
      <c r="E102" s="66" t="s">
        <v>379</v>
      </c>
      <c r="F102" s="15"/>
      <c r="G102" s="109">
        <f>SUM(G103)</f>
        <v>19.8</v>
      </c>
    </row>
    <row r="103" spans="1:7" ht="15" customHeight="1">
      <c r="A103" s="98" t="s">
        <v>79</v>
      </c>
      <c r="B103" s="188"/>
      <c r="C103" s="12" t="s">
        <v>18</v>
      </c>
      <c r="D103" s="12" t="s">
        <v>21</v>
      </c>
      <c r="E103" s="20" t="s">
        <v>379</v>
      </c>
      <c r="F103" s="15" t="s">
        <v>82</v>
      </c>
      <c r="G103" s="101">
        <v>19.8</v>
      </c>
    </row>
    <row r="104" spans="1:7" ht="45">
      <c r="A104" s="103" t="s">
        <v>161</v>
      </c>
      <c r="B104" s="170"/>
      <c r="C104" s="11" t="s">
        <v>18</v>
      </c>
      <c r="D104" s="11" t="s">
        <v>21</v>
      </c>
      <c r="E104" s="66" t="s">
        <v>162</v>
      </c>
      <c r="F104" s="15"/>
      <c r="G104" s="109">
        <f>SUM(G105)</f>
        <v>200</v>
      </c>
    </row>
    <row r="105" spans="1:7" ht="15">
      <c r="A105" s="98" t="s">
        <v>79</v>
      </c>
      <c r="B105" s="170"/>
      <c r="C105" s="12" t="s">
        <v>18</v>
      </c>
      <c r="D105" s="12" t="s">
        <v>21</v>
      </c>
      <c r="E105" s="20" t="s">
        <v>162</v>
      </c>
      <c r="F105" s="15" t="s">
        <v>82</v>
      </c>
      <c r="G105" s="101">
        <v>200</v>
      </c>
    </row>
    <row r="106" spans="1:7" ht="15">
      <c r="A106" s="108" t="s">
        <v>41</v>
      </c>
      <c r="B106" s="170"/>
      <c r="C106" s="10" t="s">
        <v>18</v>
      </c>
      <c r="D106" s="10" t="s">
        <v>30</v>
      </c>
      <c r="E106" s="22"/>
      <c r="F106" s="22"/>
      <c r="G106" s="109">
        <f>SUM(G107)</f>
        <v>9739.4000000000015</v>
      </c>
    </row>
    <row r="107" spans="1:7" ht="49.5" customHeight="1">
      <c r="A107" s="124" t="s">
        <v>324</v>
      </c>
      <c r="B107" s="170"/>
      <c r="C107" s="11" t="s">
        <v>18</v>
      </c>
      <c r="D107" s="11" t="s">
        <v>30</v>
      </c>
      <c r="E107" s="19" t="s">
        <v>154</v>
      </c>
      <c r="F107" s="22"/>
      <c r="G107" s="109">
        <f>SUM(G108)</f>
        <v>9739.4000000000015</v>
      </c>
    </row>
    <row r="108" spans="1:7" ht="45" customHeight="1">
      <c r="A108" s="103" t="s">
        <v>163</v>
      </c>
      <c r="B108" s="170"/>
      <c r="C108" s="11" t="s">
        <v>18</v>
      </c>
      <c r="D108" s="11" t="s">
        <v>30</v>
      </c>
      <c r="E108" s="19" t="s">
        <v>155</v>
      </c>
      <c r="F108" s="15"/>
      <c r="G108" s="109">
        <f>SUM(G109)</f>
        <v>9739.4000000000015</v>
      </c>
    </row>
    <row r="109" spans="1:7" ht="31.5" customHeight="1">
      <c r="A109" s="103" t="s">
        <v>164</v>
      </c>
      <c r="B109" s="170"/>
      <c r="C109" s="11" t="s">
        <v>18</v>
      </c>
      <c r="D109" s="11" t="s">
        <v>30</v>
      </c>
      <c r="E109" s="19" t="s">
        <v>156</v>
      </c>
      <c r="F109" s="15"/>
      <c r="G109" s="109">
        <f>SUM(G110,G112,G114)</f>
        <v>9739.4000000000015</v>
      </c>
    </row>
    <row r="110" spans="1:7" ht="45">
      <c r="A110" s="103" t="s">
        <v>166</v>
      </c>
      <c r="B110" s="170"/>
      <c r="C110" s="11" t="s">
        <v>18</v>
      </c>
      <c r="D110" s="11" t="s">
        <v>30</v>
      </c>
      <c r="E110" s="19" t="s">
        <v>167</v>
      </c>
      <c r="F110" s="15"/>
      <c r="G110" s="109">
        <f>SUM(G111)</f>
        <v>3100.6</v>
      </c>
    </row>
    <row r="111" spans="1:7" ht="30">
      <c r="A111" s="98" t="s">
        <v>127</v>
      </c>
      <c r="B111" s="170"/>
      <c r="C111" s="12" t="s">
        <v>18</v>
      </c>
      <c r="D111" s="12" t="s">
        <v>30</v>
      </c>
      <c r="E111" s="15" t="s">
        <v>167</v>
      </c>
      <c r="F111" s="15" t="s">
        <v>81</v>
      </c>
      <c r="G111" s="101">
        <v>3100.6</v>
      </c>
    </row>
    <row r="112" spans="1:7" ht="44.25" customHeight="1">
      <c r="A112" s="103" t="s">
        <v>168</v>
      </c>
      <c r="B112" s="170"/>
      <c r="C112" s="11" t="s">
        <v>18</v>
      </c>
      <c r="D112" s="11" t="s">
        <v>30</v>
      </c>
      <c r="E112" s="19" t="s">
        <v>169</v>
      </c>
      <c r="F112" s="15"/>
      <c r="G112" s="109">
        <f>SUM(G113)</f>
        <v>6611.6</v>
      </c>
    </row>
    <row r="113" spans="1:7" ht="30">
      <c r="A113" s="98" t="s">
        <v>127</v>
      </c>
      <c r="B113" s="170"/>
      <c r="C113" s="12" t="s">
        <v>18</v>
      </c>
      <c r="D113" s="12" t="s">
        <v>30</v>
      </c>
      <c r="E113" s="15" t="s">
        <v>169</v>
      </c>
      <c r="F113" s="15" t="s">
        <v>81</v>
      </c>
      <c r="G113" s="101">
        <v>6611.6</v>
      </c>
    </row>
    <row r="114" spans="1:7" ht="59.25" customHeight="1">
      <c r="A114" s="103" t="s">
        <v>331</v>
      </c>
      <c r="B114" s="177"/>
      <c r="C114" s="11" t="s">
        <v>18</v>
      </c>
      <c r="D114" s="11" t="s">
        <v>30</v>
      </c>
      <c r="E114" s="19" t="s">
        <v>380</v>
      </c>
      <c r="F114" s="15"/>
      <c r="G114" s="109">
        <f>SUM(G115)</f>
        <v>27.2</v>
      </c>
    </row>
    <row r="115" spans="1:7" ht="30">
      <c r="A115" s="98" t="s">
        <v>127</v>
      </c>
      <c r="B115" s="177"/>
      <c r="C115" s="12" t="s">
        <v>18</v>
      </c>
      <c r="D115" s="12" t="s">
        <v>30</v>
      </c>
      <c r="E115" s="15" t="s">
        <v>380</v>
      </c>
      <c r="F115" s="15" t="s">
        <v>81</v>
      </c>
      <c r="G115" s="101">
        <v>27.2</v>
      </c>
    </row>
    <row r="116" spans="1:7" ht="15" hidden="1">
      <c r="A116" s="99" t="s">
        <v>64</v>
      </c>
      <c r="B116" s="179"/>
      <c r="C116" s="22" t="s">
        <v>18</v>
      </c>
      <c r="D116" s="22" t="s">
        <v>51</v>
      </c>
      <c r="E116" s="22"/>
      <c r="F116" s="22"/>
      <c r="G116" s="109">
        <f>SUM(G117)</f>
        <v>0</v>
      </c>
    </row>
    <row r="117" spans="1:7" ht="60" hidden="1">
      <c r="A117" s="103" t="s">
        <v>350</v>
      </c>
      <c r="B117" s="179"/>
      <c r="C117" s="66" t="s">
        <v>18</v>
      </c>
      <c r="D117" s="181" t="s">
        <v>51</v>
      </c>
      <c r="E117" s="182" t="s">
        <v>344</v>
      </c>
      <c r="F117" s="13"/>
      <c r="G117" s="116">
        <f>SUM(G118)</f>
        <v>0</v>
      </c>
    </row>
    <row r="118" spans="1:7" ht="30" hidden="1">
      <c r="A118" s="103" t="s">
        <v>345</v>
      </c>
      <c r="B118" s="179"/>
      <c r="C118" s="66" t="s">
        <v>18</v>
      </c>
      <c r="D118" s="66" t="s">
        <v>51</v>
      </c>
      <c r="E118" s="66" t="s">
        <v>346</v>
      </c>
      <c r="F118" s="12"/>
      <c r="G118" s="109">
        <f>SUM(G119)</f>
        <v>0</v>
      </c>
    </row>
    <row r="119" spans="1:7" ht="15.75" hidden="1" customHeight="1">
      <c r="A119" s="103" t="s">
        <v>347</v>
      </c>
      <c r="B119" s="179"/>
      <c r="C119" s="66" t="s">
        <v>18</v>
      </c>
      <c r="D119" s="66" t="s">
        <v>51</v>
      </c>
      <c r="E119" s="66" t="s">
        <v>348</v>
      </c>
      <c r="F119" s="12"/>
      <c r="G119" s="109">
        <f>SUM(G120)</f>
        <v>0</v>
      </c>
    </row>
    <row r="120" spans="1:7" ht="30" hidden="1" customHeight="1">
      <c r="A120" s="125" t="s">
        <v>351</v>
      </c>
      <c r="B120" s="179"/>
      <c r="C120" s="66" t="s">
        <v>18</v>
      </c>
      <c r="D120" s="66" t="s">
        <v>51</v>
      </c>
      <c r="E120" s="66" t="s">
        <v>349</v>
      </c>
      <c r="F120" s="12"/>
      <c r="G120" s="109">
        <f>SUM(G121)</f>
        <v>0</v>
      </c>
    </row>
    <row r="121" spans="1:7" ht="30" hidden="1">
      <c r="A121" s="98" t="s">
        <v>127</v>
      </c>
      <c r="B121" s="179"/>
      <c r="C121" s="66" t="s">
        <v>18</v>
      </c>
      <c r="D121" s="183" t="s">
        <v>51</v>
      </c>
      <c r="E121" s="184" t="s">
        <v>349</v>
      </c>
      <c r="F121" s="13" t="s">
        <v>81</v>
      </c>
      <c r="G121" s="126">
        <v>0</v>
      </c>
    </row>
    <row r="122" spans="1:7" ht="15">
      <c r="A122" s="123" t="s">
        <v>42</v>
      </c>
      <c r="B122" s="170"/>
      <c r="C122" s="31" t="s">
        <v>43</v>
      </c>
      <c r="D122" s="11"/>
      <c r="E122" s="23"/>
      <c r="F122" s="23"/>
      <c r="G122" s="127">
        <f>SUM(G123,G129)</f>
        <v>1142.5</v>
      </c>
    </row>
    <row r="123" spans="1:7" ht="15">
      <c r="A123" s="99" t="s">
        <v>44</v>
      </c>
      <c r="B123" s="170"/>
      <c r="C123" s="18" t="s">
        <v>43</v>
      </c>
      <c r="D123" s="18" t="s">
        <v>12</v>
      </c>
      <c r="E123" s="18"/>
      <c r="F123" s="18"/>
      <c r="G123" s="109">
        <f t="shared" ref="G123:G127" si="1">SUM(G124)</f>
        <v>149.19999999999999</v>
      </c>
    </row>
    <row r="124" spans="1:7" ht="44.25" customHeight="1">
      <c r="A124" s="124" t="s">
        <v>325</v>
      </c>
      <c r="B124" s="170"/>
      <c r="C124" s="11" t="s">
        <v>43</v>
      </c>
      <c r="D124" s="11" t="s">
        <v>12</v>
      </c>
      <c r="E124" s="19" t="s">
        <v>172</v>
      </c>
      <c r="F124" s="19"/>
      <c r="G124" s="109">
        <f t="shared" si="1"/>
        <v>149.19999999999999</v>
      </c>
    </row>
    <row r="125" spans="1:7" ht="28.5" customHeight="1">
      <c r="A125" s="124" t="s">
        <v>170</v>
      </c>
      <c r="B125" s="170"/>
      <c r="C125" s="11" t="s">
        <v>43</v>
      </c>
      <c r="D125" s="11" t="s">
        <v>12</v>
      </c>
      <c r="E125" s="19" t="s">
        <v>173</v>
      </c>
      <c r="F125" s="19"/>
      <c r="G125" s="109">
        <f t="shared" si="1"/>
        <v>149.19999999999999</v>
      </c>
    </row>
    <row r="126" spans="1:7" ht="30">
      <c r="A126" s="124" t="s">
        <v>171</v>
      </c>
      <c r="B126" s="170"/>
      <c r="C126" s="11" t="s">
        <v>43</v>
      </c>
      <c r="D126" s="11" t="s">
        <v>12</v>
      </c>
      <c r="E126" s="19" t="s">
        <v>175</v>
      </c>
      <c r="F126" s="19"/>
      <c r="G126" s="109">
        <f>SUM(G127)</f>
        <v>149.19999999999999</v>
      </c>
    </row>
    <row r="127" spans="1:7" ht="27.75" customHeight="1">
      <c r="A127" s="124" t="s">
        <v>299</v>
      </c>
      <c r="B127" s="170"/>
      <c r="C127" s="11" t="s">
        <v>43</v>
      </c>
      <c r="D127" s="11" t="s">
        <v>12</v>
      </c>
      <c r="E127" s="19" t="s">
        <v>176</v>
      </c>
      <c r="F127" s="19"/>
      <c r="G127" s="109">
        <f t="shared" si="1"/>
        <v>149.19999999999999</v>
      </c>
    </row>
    <row r="128" spans="1:7" ht="30">
      <c r="A128" s="98" t="s">
        <v>127</v>
      </c>
      <c r="B128" s="170"/>
      <c r="C128" s="15" t="s">
        <v>43</v>
      </c>
      <c r="D128" s="15" t="s">
        <v>12</v>
      </c>
      <c r="E128" s="15" t="s">
        <v>176</v>
      </c>
      <c r="F128" s="15" t="s">
        <v>81</v>
      </c>
      <c r="G128" s="101">
        <v>149.19999999999999</v>
      </c>
    </row>
    <row r="129" spans="1:7" ht="15">
      <c r="A129" s="129" t="s">
        <v>53</v>
      </c>
      <c r="B129" s="178"/>
      <c r="C129" s="22" t="s">
        <v>43</v>
      </c>
      <c r="D129" s="22" t="s">
        <v>26</v>
      </c>
      <c r="E129" s="22"/>
      <c r="F129" s="15"/>
      <c r="G129" s="109">
        <f>SUM(G130)</f>
        <v>993.3</v>
      </c>
    </row>
    <row r="130" spans="1:7" ht="45" customHeight="1">
      <c r="A130" s="124" t="s">
        <v>325</v>
      </c>
      <c r="B130" s="178"/>
      <c r="C130" s="19" t="s">
        <v>43</v>
      </c>
      <c r="D130" s="19" t="s">
        <v>26</v>
      </c>
      <c r="E130" s="19" t="s">
        <v>172</v>
      </c>
      <c r="F130" s="15"/>
      <c r="G130" s="109">
        <f>SUM(G131)</f>
        <v>993.3</v>
      </c>
    </row>
    <row r="131" spans="1:7" ht="30.75" customHeight="1">
      <c r="A131" s="124" t="s">
        <v>170</v>
      </c>
      <c r="B131" s="178"/>
      <c r="C131" s="15" t="s">
        <v>43</v>
      </c>
      <c r="D131" s="15" t="s">
        <v>26</v>
      </c>
      <c r="E131" s="19" t="s">
        <v>173</v>
      </c>
      <c r="F131" s="15"/>
      <c r="G131" s="109">
        <f>SUM(G132)</f>
        <v>993.3</v>
      </c>
    </row>
    <row r="132" spans="1:7" ht="30">
      <c r="A132" s="124" t="s">
        <v>171</v>
      </c>
      <c r="B132" s="178"/>
      <c r="C132" s="11" t="s">
        <v>43</v>
      </c>
      <c r="D132" s="11" t="s">
        <v>26</v>
      </c>
      <c r="E132" s="19" t="s">
        <v>175</v>
      </c>
      <c r="F132" s="15"/>
      <c r="G132" s="109">
        <f>SUM(G133)</f>
        <v>993.3</v>
      </c>
    </row>
    <row r="133" spans="1:7" ht="30">
      <c r="A133" s="103" t="s">
        <v>336</v>
      </c>
      <c r="B133" s="178"/>
      <c r="C133" s="19" t="s">
        <v>43</v>
      </c>
      <c r="D133" s="19" t="s">
        <v>26</v>
      </c>
      <c r="E133" s="19" t="s">
        <v>337</v>
      </c>
      <c r="F133" s="15"/>
      <c r="G133" s="109">
        <f>SUM(G134)</f>
        <v>993.3</v>
      </c>
    </row>
    <row r="134" spans="1:7" ht="15">
      <c r="A134" s="98" t="s">
        <v>79</v>
      </c>
      <c r="B134" s="178"/>
      <c r="C134" s="19" t="s">
        <v>43</v>
      </c>
      <c r="D134" s="19" t="s">
        <v>26</v>
      </c>
      <c r="E134" s="15" t="s">
        <v>337</v>
      </c>
      <c r="F134" s="15" t="s">
        <v>82</v>
      </c>
      <c r="G134" s="101">
        <v>993.3</v>
      </c>
    </row>
    <row r="135" spans="1:7" ht="14.25">
      <c r="A135" s="123" t="s">
        <v>22</v>
      </c>
      <c r="B135" s="54"/>
      <c r="C135" s="31" t="s">
        <v>23</v>
      </c>
      <c r="D135" s="31"/>
      <c r="E135" s="30"/>
      <c r="F135" s="30"/>
      <c r="G135" s="118">
        <f>SUM(G136,G142)</f>
        <v>461</v>
      </c>
    </row>
    <row r="136" spans="1:7" ht="15">
      <c r="A136" s="99" t="s">
        <v>28</v>
      </c>
      <c r="B136" s="170"/>
      <c r="C136" s="22" t="s">
        <v>23</v>
      </c>
      <c r="D136" s="22" t="s">
        <v>23</v>
      </c>
      <c r="E136" s="22"/>
      <c r="F136" s="22"/>
      <c r="G136" s="109">
        <f>SUM(G137)</f>
        <v>325.5</v>
      </c>
    </row>
    <row r="137" spans="1:7" ht="45">
      <c r="A137" s="120" t="s">
        <v>326</v>
      </c>
      <c r="B137" s="170"/>
      <c r="C137" s="19" t="s">
        <v>23</v>
      </c>
      <c r="D137" s="19" t="s">
        <v>23</v>
      </c>
      <c r="E137" s="19" t="s">
        <v>146</v>
      </c>
      <c r="F137" s="19"/>
      <c r="G137" s="109">
        <f>SUM(G138)</f>
        <v>325.5</v>
      </c>
    </row>
    <row r="138" spans="1:7" ht="15">
      <c r="A138" s="120" t="s">
        <v>216</v>
      </c>
      <c r="B138" s="170"/>
      <c r="C138" s="19" t="s">
        <v>23</v>
      </c>
      <c r="D138" s="19" t="s">
        <v>23</v>
      </c>
      <c r="E138" s="19" t="s">
        <v>147</v>
      </c>
      <c r="F138" s="19"/>
      <c r="G138" s="109">
        <f>SUM(G139)</f>
        <v>325.5</v>
      </c>
    </row>
    <row r="139" spans="1:7" ht="15">
      <c r="A139" s="120" t="s">
        <v>145</v>
      </c>
      <c r="B139" s="170"/>
      <c r="C139" s="19" t="s">
        <v>23</v>
      </c>
      <c r="D139" s="19" t="s">
        <v>23</v>
      </c>
      <c r="E139" s="19" t="s">
        <v>148</v>
      </c>
      <c r="F139" s="19"/>
      <c r="G139" s="109">
        <f>SUM(G140)</f>
        <v>325.5</v>
      </c>
    </row>
    <row r="140" spans="1:7" ht="30">
      <c r="A140" s="120" t="s">
        <v>217</v>
      </c>
      <c r="B140" s="170"/>
      <c r="C140" s="19" t="s">
        <v>23</v>
      </c>
      <c r="D140" s="19" t="s">
        <v>23</v>
      </c>
      <c r="E140" s="19" t="s">
        <v>218</v>
      </c>
      <c r="F140" s="19"/>
      <c r="G140" s="109">
        <f>SUM(G141)</f>
        <v>325.5</v>
      </c>
    </row>
    <row r="141" spans="1:7" ht="30">
      <c r="A141" s="98" t="s">
        <v>88</v>
      </c>
      <c r="B141" s="170"/>
      <c r="C141" s="15" t="s">
        <v>23</v>
      </c>
      <c r="D141" s="15" t="s">
        <v>23</v>
      </c>
      <c r="E141" s="15" t="s">
        <v>218</v>
      </c>
      <c r="F141" s="12" t="s">
        <v>85</v>
      </c>
      <c r="G141" s="101">
        <v>325.5</v>
      </c>
    </row>
    <row r="142" spans="1:7" ht="15">
      <c r="A142" s="99" t="s">
        <v>29</v>
      </c>
      <c r="B142" s="170"/>
      <c r="C142" s="22" t="s">
        <v>23</v>
      </c>
      <c r="D142" s="22" t="s">
        <v>30</v>
      </c>
      <c r="E142" s="22"/>
      <c r="F142" s="22"/>
      <c r="G142" s="109">
        <f>SUM(G143)</f>
        <v>135.5</v>
      </c>
    </row>
    <row r="143" spans="1:7" ht="45">
      <c r="A143" s="120" t="s">
        <v>326</v>
      </c>
      <c r="B143" s="170"/>
      <c r="C143" s="11" t="s">
        <v>23</v>
      </c>
      <c r="D143" s="11" t="s">
        <v>30</v>
      </c>
      <c r="E143" s="19" t="s">
        <v>146</v>
      </c>
      <c r="F143" s="12"/>
      <c r="G143" s="109">
        <f>SUM(G144)</f>
        <v>135.5</v>
      </c>
    </row>
    <row r="144" spans="1:7" ht="30">
      <c r="A144" s="103" t="s">
        <v>185</v>
      </c>
      <c r="B144" s="170"/>
      <c r="C144" s="11" t="s">
        <v>23</v>
      </c>
      <c r="D144" s="11" t="s">
        <v>30</v>
      </c>
      <c r="E144" s="19" t="s">
        <v>188</v>
      </c>
      <c r="F144" s="12"/>
      <c r="G144" s="109">
        <f>SUM(G145)</f>
        <v>135.5</v>
      </c>
    </row>
    <row r="145" spans="1:7" ht="15">
      <c r="A145" s="120" t="s">
        <v>196</v>
      </c>
      <c r="B145" s="170"/>
      <c r="C145" s="11" t="s">
        <v>23</v>
      </c>
      <c r="D145" s="11" t="s">
        <v>30</v>
      </c>
      <c r="E145" s="19" t="s">
        <v>197</v>
      </c>
      <c r="F145" s="12"/>
      <c r="G145" s="109">
        <f>SUM(G148,G150,G146)</f>
        <v>135.5</v>
      </c>
    </row>
    <row r="146" spans="1:7" ht="15">
      <c r="A146" s="103" t="s">
        <v>301</v>
      </c>
      <c r="B146" s="54"/>
      <c r="C146" s="11" t="s">
        <v>23</v>
      </c>
      <c r="D146" s="11" t="s">
        <v>30</v>
      </c>
      <c r="E146" s="19" t="s">
        <v>303</v>
      </c>
      <c r="F146" s="19"/>
      <c r="G146" s="118">
        <f>SUM(G147)</f>
        <v>35</v>
      </c>
    </row>
    <row r="147" spans="1:7" ht="30">
      <c r="A147" s="98" t="s">
        <v>88</v>
      </c>
      <c r="B147" s="54"/>
      <c r="C147" s="12" t="s">
        <v>23</v>
      </c>
      <c r="D147" s="12" t="s">
        <v>30</v>
      </c>
      <c r="E147" s="15" t="s">
        <v>303</v>
      </c>
      <c r="F147" s="15" t="s">
        <v>85</v>
      </c>
      <c r="G147" s="117">
        <v>35</v>
      </c>
    </row>
    <row r="148" spans="1:7" ht="28.5" customHeight="1">
      <c r="A148" s="120" t="s">
        <v>199</v>
      </c>
      <c r="B148" s="170"/>
      <c r="C148" s="11" t="s">
        <v>23</v>
      </c>
      <c r="D148" s="11" t="s">
        <v>30</v>
      </c>
      <c r="E148" s="11" t="s">
        <v>200</v>
      </c>
      <c r="F148" s="11"/>
      <c r="G148" s="109">
        <f>SUM(G149)</f>
        <v>95.8</v>
      </c>
    </row>
    <row r="149" spans="1:7" ht="30">
      <c r="A149" s="98" t="s">
        <v>127</v>
      </c>
      <c r="B149" s="170"/>
      <c r="C149" s="12" t="s">
        <v>23</v>
      </c>
      <c r="D149" s="12" t="s">
        <v>30</v>
      </c>
      <c r="E149" s="12" t="s">
        <v>200</v>
      </c>
      <c r="F149" s="15" t="s">
        <v>81</v>
      </c>
      <c r="G149" s="101">
        <v>95.8</v>
      </c>
    </row>
    <row r="150" spans="1:7" ht="45" customHeight="1">
      <c r="A150" s="120" t="s">
        <v>302</v>
      </c>
      <c r="B150" s="170"/>
      <c r="C150" s="11" t="s">
        <v>23</v>
      </c>
      <c r="D150" s="11" t="s">
        <v>30</v>
      </c>
      <c r="E150" s="11" t="s">
        <v>381</v>
      </c>
      <c r="F150" s="11"/>
      <c r="G150" s="109">
        <f>SUM(G151)</f>
        <v>4.7</v>
      </c>
    </row>
    <row r="151" spans="1:7" ht="30">
      <c r="A151" s="98" t="s">
        <v>127</v>
      </c>
      <c r="B151" s="170"/>
      <c r="C151" s="12" t="s">
        <v>23</v>
      </c>
      <c r="D151" s="12" t="s">
        <v>30</v>
      </c>
      <c r="E151" s="12" t="s">
        <v>381</v>
      </c>
      <c r="F151" s="15" t="s">
        <v>81</v>
      </c>
      <c r="G151" s="101">
        <v>4.7</v>
      </c>
    </row>
    <row r="152" spans="1:7" ht="15">
      <c r="A152" s="123" t="s">
        <v>47</v>
      </c>
      <c r="B152" s="170"/>
      <c r="C152" s="31" t="s">
        <v>21</v>
      </c>
      <c r="D152" s="31"/>
      <c r="E152" s="31"/>
      <c r="F152" s="31"/>
      <c r="G152" s="127">
        <f>SUM(G153)</f>
        <v>14777.3</v>
      </c>
    </row>
    <row r="153" spans="1:7" ht="15">
      <c r="A153" s="99" t="s">
        <v>48</v>
      </c>
      <c r="B153" s="170"/>
      <c r="C153" s="18" t="s">
        <v>21</v>
      </c>
      <c r="D153" s="18" t="s">
        <v>12</v>
      </c>
      <c r="E153" s="18"/>
      <c r="F153" s="18"/>
      <c r="G153" s="109">
        <f>SUM(G154,G169,G174)</f>
        <v>14777.3</v>
      </c>
    </row>
    <row r="154" spans="1:7" ht="29.25" customHeight="1">
      <c r="A154" s="131" t="s">
        <v>327</v>
      </c>
      <c r="B154" s="170"/>
      <c r="C154" s="19" t="s">
        <v>21</v>
      </c>
      <c r="D154" s="19" t="s">
        <v>12</v>
      </c>
      <c r="E154" s="19" t="s">
        <v>181</v>
      </c>
      <c r="F154" s="19"/>
      <c r="G154" s="109">
        <f>SUM(G155)</f>
        <v>14506.8</v>
      </c>
    </row>
    <row r="155" spans="1:7" ht="30">
      <c r="A155" s="103" t="s">
        <v>178</v>
      </c>
      <c r="B155" s="170"/>
      <c r="C155" s="19" t="s">
        <v>21</v>
      </c>
      <c r="D155" s="19" t="s">
        <v>12</v>
      </c>
      <c r="E155" s="19" t="s">
        <v>182</v>
      </c>
      <c r="F155" s="19"/>
      <c r="G155" s="109">
        <f>SUM(G156)</f>
        <v>14506.8</v>
      </c>
    </row>
    <row r="156" spans="1:7" ht="30">
      <c r="A156" s="120" t="s">
        <v>219</v>
      </c>
      <c r="B156" s="170"/>
      <c r="C156" s="19" t="s">
        <v>21</v>
      </c>
      <c r="D156" s="19" t="s">
        <v>12</v>
      </c>
      <c r="E156" s="19" t="s">
        <v>220</v>
      </c>
      <c r="F156" s="19"/>
      <c r="G156" s="109">
        <f>SUM(G157,G161,G167,G159,G165,G163)</f>
        <v>14506.8</v>
      </c>
    </row>
    <row r="157" spans="1:7" ht="30">
      <c r="A157" s="120" t="s">
        <v>222</v>
      </c>
      <c r="B157" s="170"/>
      <c r="C157" s="19" t="s">
        <v>21</v>
      </c>
      <c r="D157" s="19" t="s">
        <v>12</v>
      </c>
      <c r="E157" s="19" t="s">
        <v>221</v>
      </c>
      <c r="F157" s="19"/>
      <c r="G157" s="109">
        <f>SUM(G158)</f>
        <v>12946.3</v>
      </c>
    </row>
    <row r="158" spans="1:7" ht="30">
      <c r="A158" s="98" t="s">
        <v>88</v>
      </c>
      <c r="B158" s="170"/>
      <c r="C158" s="12" t="s">
        <v>21</v>
      </c>
      <c r="D158" s="12" t="s">
        <v>12</v>
      </c>
      <c r="E158" s="15" t="s">
        <v>221</v>
      </c>
      <c r="F158" s="12" t="s">
        <v>85</v>
      </c>
      <c r="G158" s="101">
        <v>12946.3</v>
      </c>
    </row>
    <row r="159" spans="1:7" ht="30">
      <c r="A159" s="103" t="s">
        <v>352</v>
      </c>
      <c r="B159" s="179"/>
      <c r="C159" s="11" t="s">
        <v>21</v>
      </c>
      <c r="D159" s="11" t="s">
        <v>12</v>
      </c>
      <c r="E159" s="19" t="s">
        <v>370</v>
      </c>
      <c r="F159" s="11"/>
      <c r="G159" s="109">
        <f>SUM(G160)</f>
        <v>95</v>
      </c>
    </row>
    <row r="160" spans="1:7" ht="30">
      <c r="A160" s="98" t="s">
        <v>88</v>
      </c>
      <c r="B160" s="179"/>
      <c r="C160" s="12" t="s">
        <v>21</v>
      </c>
      <c r="D160" s="12" t="s">
        <v>12</v>
      </c>
      <c r="E160" s="15" t="s">
        <v>370</v>
      </c>
      <c r="F160" s="12" t="s">
        <v>85</v>
      </c>
      <c r="G160" s="101">
        <v>95</v>
      </c>
    </row>
    <row r="161" spans="1:7" ht="15">
      <c r="A161" s="103" t="s">
        <v>281</v>
      </c>
      <c r="B161" s="170"/>
      <c r="C161" s="11" t="s">
        <v>21</v>
      </c>
      <c r="D161" s="11" t="s">
        <v>12</v>
      </c>
      <c r="E161" s="19" t="s">
        <v>280</v>
      </c>
      <c r="F161" s="11"/>
      <c r="G161" s="109">
        <f>SUM(G162)</f>
        <v>119</v>
      </c>
    </row>
    <row r="162" spans="1:7" ht="30">
      <c r="A162" s="98" t="s">
        <v>88</v>
      </c>
      <c r="B162" s="170"/>
      <c r="C162" s="12" t="s">
        <v>21</v>
      </c>
      <c r="D162" s="12" t="s">
        <v>12</v>
      </c>
      <c r="E162" s="15" t="s">
        <v>280</v>
      </c>
      <c r="F162" s="12" t="s">
        <v>85</v>
      </c>
      <c r="G162" s="101">
        <v>119</v>
      </c>
    </row>
    <row r="163" spans="1:7" ht="30">
      <c r="A163" s="124" t="s">
        <v>375</v>
      </c>
      <c r="B163" s="186"/>
      <c r="C163" s="11" t="s">
        <v>21</v>
      </c>
      <c r="D163" s="11" t="s">
        <v>12</v>
      </c>
      <c r="E163" s="19" t="s">
        <v>374</v>
      </c>
      <c r="F163" s="15"/>
      <c r="G163" s="109">
        <f>SUM(G164)</f>
        <v>1003.7</v>
      </c>
    </row>
    <row r="164" spans="1:7" ht="30">
      <c r="A164" s="98" t="s">
        <v>88</v>
      </c>
      <c r="B164" s="186"/>
      <c r="C164" s="12" t="s">
        <v>21</v>
      </c>
      <c r="D164" s="12" t="s">
        <v>12</v>
      </c>
      <c r="E164" s="15" t="s">
        <v>374</v>
      </c>
      <c r="F164" s="15" t="s">
        <v>85</v>
      </c>
      <c r="G164" s="101">
        <v>1003.7</v>
      </c>
    </row>
    <row r="165" spans="1:7" ht="15">
      <c r="A165" s="124" t="s">
        <v>353</v>
      </c>
      <c r="B165" s="179"/>
      <c r="C165" s="11" t="s">
        <v>21</v>
      </c>
      <c r="D165" s="11" t="s">
        <v>12</v>
      </c>
      <c r="E165" s="19" t="s">
        <v>354</v>
      </c>
      <c r="F165" s="15"/>
      <c r="G165" s="109">
        <f>SUM(G166)</f>
        <v>161.80000000000001</v>
      </c>
    </row>
    <row r="166" spans="1:7" ht="30">
      <c r="A166" s="98" t="s">
        <v>88</v>
      </c>
      <c r="B166" s="179"/>
      <c r="C166" s="12" t="s">
        <v>21</v>
      </c>
      <c r="D166" s="12" t="s">
        <v>12</v>
      </c>
      <c r="E166" s="15" t="s">
        <v>354</v>
      </c>
      <c r="F166" s="15" t="s">
        <v>85</v>
      </c>
      <c r="G166" s="101">
        <v>161.80000000000001</v>
      </c>
    </row>
    <row r="167" spans="1:7" ht="30">
      <c r="A167" s="103" t="s">
        <v>304</v>
      </c>
      <c r="B167" s="170"/>
      <c r="C167" s="11" t="s">
        <v>21</v>
      </c>
      <c r="D167" s="11" t="s">
        <v>12</v>
      </c>
      <c r="E167" s="19" t="s">
        <v>305</v>
      </c>
      <c r="F167" s="15"/>
      <c r="G167" s="109">
        <f>SUM(G168)</f>
        <v>181</v>
      </c>
    </row>
    <row r="168" spans="1:7" ht="30">
      <c r="A168" s="98" t="s">
        <v>88</v>
      </c>
      <c r="B168" s="170"/>
      <c r="C168" s="12" t="s">
        <v>21</v>
      </c>
      <c r="D168" s="12" t="s">
        <v>12</v>
      </c>
      <c r="E168" s="15" t="s">
        <v>305</v>
      </c>
      <c r="F168" s="15" t="s">
        <v>85</v>
      </c>
      <c r="G168" s="101">
        <v>181</v>
      </c>
    </row>
    <row r="169" spans="1:7" ht="45">
      <c r="A169" s="120" t="s">
        <v>328</v>
      </c>
      <c r="B169" s="170"/>
      <c r="C169" s="11" t="s">
        <v>21</v>
      </c>
      <c r="D169" s="11" t="s">
        <v>12</v>
      </c>
      <c r="E169" s="19" t="s">
        <v>212</v>
      </c>
      <c r="F169" s="15"/>
      <c r="G169" s="109">
        <f>SUM(G170)</f>
        <v>250.8</v>
      </c>
    </row>
    <row r="170" spans="1:7" ht="29.25" customHeight="1">
      <c r="A170" s="120" t="s">
        <v>209</v>
      </c>
      <c r="B170" s="170"/>
      <c r="C170" s="11" t="s">
        <v>21</v>
      </c>
      <c r="D170" s="11" t="s">
        <v>12</v>
      </c>
      <c r="E170" s="19" t="s">
        <v>213</v>
      </c>
      <c r="F170" s="15"/>
      <c r="G170" s="109">
        <f>SUM(G171)</f>
        <v>250.8</v>
      </c>
    </row>
    <row r="171" spans="1:7" ht="30">
      <c r="A171" s="120" t="s">
        <v>210</v>
      </c>
      <c r="B171" s="170"/>
      <c r="C171" s="11" t="s">
        <v>21</v>
      </c>
      <c r="D171" s="11" t="s">
        <v>12</v>
      </c>
      <c r="E171" s="19" t="s">
        <v>214</v>
      </c>
      <c r="F171" s="15"/>
      <c r="G171" s="109">
        <f>SUM(G172)</f>
        <v>250.8</v>
      </c>
    </row>
    <row r="172" spans="1:7" ht="45">
      <c r="A172" s="125" t="s">
        <v>227</v>
      </c>
      <c r="B172" s="170"/>
      <c r="C172" s="11" t="s">
        <v>21</v>
      </c>
      <c r="D172" s="11" t="s">
        <v>12</v>
      </c>
      <c r="E172" s="19" t="s">
        <v>228</v>
      </c>
      <c r="F172" s="15"/>
      <c r="G172" s="109">
        <f>SUM(G173)</f>
        <v>250.8</v>
      </c>
    </row>
    <row r="173" spans="1:7" ht="30.75" thickBot="1">
      <c r="A173" s="98" t="s">
        <v>88</v>
      </c>
      <c r="B173" s="170"/>
      <c r="C173" s="12" t="s">
        <v>21</v>
      </c>
      <c r="D173" s="12" t="s">
        <v>12</v>
      </c>
      <c r="E173" s="15" t="s">
        <v>228</v>
      </c>
      <c r="F173" s="34" t="s">
        <v>85</v>
      </c>
      <c r="G173" s="126">
        <v>250.8</v>
      </c>
    </row>
    <row r="174" spans="1:7" ht="30.75" thickBot="1">
      <c r="A174" s="136" t="s">
        <v>267</v>
      </c>
      <c r="B174" s="191"/>
      <c r="C174" s="23" t="s">
        <v>21</v>
      </c>
      <c r="D174" s="23" t="s">
        <v>12</v>
      </c>
      <c r="E174" s="23" t="s">
        <v>268</v>
      </c>
      <c r="F174" s="23"/>
      <c r="G174" s="197">
        <f>G175</f>
        <v>19.7</v>
      </c>
    </row>
    <row r="175" spans="1:7" ht="15.75" thickBot="1">
      <c r="A175" s="136" t="s">
        <v>269</v>
      </c>
      <c r="B175" s="191"/>
      <c r="C175" s="23" t="s">
        <v>21</v>
      </c>
      <c r="D175" s="23" t="s">
        <v>12</v>
      </c>
      <c r="E175" s="23" t="s">
        <v>102</v>
      </c>
      <c r="F175" s="23"/>
      <c r="G175" s="197">
        <f>G176</f>
        <v>19.7</v>
      </c>
    </row>
    <row r="176" spans="1:7" ht="15.75" thickBot="1">
      <c r="A176" s="136" t="s">
        <v>103</v>
      </c>
      <c r="B176" s="191"/>
      <c r="C176" s="23" t="s">
        <v>21</v>
      </c>
      <c r="D176" s="23" t="s">
        <v>12</v>
      </c>
      <c r="E176" s="23" t="s">
        <v>104</v>
      </c>
      <c r="F176" s="23"/>
      <c r="G176" s="197">
        <f>G177</f>
        <v>19.7</v>
      </c>
    </row>
    <row r="177" spans="1:7" ht="30">
      <c r="A177" s="98" t="s">
        <v>88</v>
      </c>
      <c r="B177" s="191"/>
      <c r="C177" s="15" t="s">
        <v>21</v>
      </c>
      <c r="D177" s="15" t="s">
        <v>12</v>
      </c>
      <c r="E177" s="24" t="s">
        <v>104</v>
      </c>
      <c r="F177" s="12" t="s">
        <v>85</v>
      </c>
      <c r="G177" s="198">
        <v>19.7</v>
      </c>
    </row>
    <row r="178" spans="1:7" ht="15">
      <c r="A178" s="123" t="s">
        <v>31</v>
      </c>
      <c r="B178" s="170"/>
      <c r="C178" s="25" t="s">
        <v>32</v>
      </c>
      <c r="D178" s="25"/>
      <c r="E178" s="25"/>
      <c r="F178" s="25"/>
      <c r="G178" s="127">
        <f>SUM(G179,G188)</f>
        <v>1095.4000000000001</v>
      </c>
    </row>
    <row r="179" spans="1:7" ht="15">
      <c r="A179" s="99" t="s">
        <v>49</v>
      </c>
      <c r="B179" s="170"/>
      <c r="C179" s="18" t="s">
        <v>32</v>
      </c>
      <c r="D179" s="18" t="s">
        <v>12</v>
      </c>
      <c r="E179" s="18"/>
      <c r="F179" s="18"/>
      <c r="G179" s="109">
        <f>SUM(G180)</f>
        <v>840.6</v>
      </c>
    </row>
    <row r="180" spans="1:7" ht="75">
      <c r="A180" s="110" t="s">
        <v>322</v>
      </c>
      <c r="B180" s="170"/>
      <c r="C180" s="19" t="s">
        <v>32</v>
      </c>
      <c r="D180" s="19" t="s">
        <v>12</v>
      </c>
      <c r="E180" s="19" t="s">
        <v>107</v>
      </c>
      <c r="F180" s="19"/>
      <c r="G180" s="109">
        <f>SUM(G181)</f>
        <v>840.6</v>
      </c>
    </row>
    <row r="181" spans="1:7" ht="30">
      <c r="A181" s="110" t="s">
        <v>98</v>
      </c>
      <c r="B181" s="170"/>
      <c r="C181" s="19" t="s">
        <v>32</v>
      </c>
      <c r="D181" s="19" t="s">
        <v>12</v>
      </c>
      <c r="E181" s="19" t="s">
        <v>108</v>
      </c>
      <c r="F181" s="19"/>
      <c r="G181" s="109">
        <f>SUM(G182,G185)</f>
        <v>840.6</v>
      </c>
    </row>
    <row r="182" spans="1:7" ht="30">
      <c r="A182" s="110" t="s">
        <v>99</v>
      </c>
      <c r="B182" s="170"/>
      <c r="C182" s="19" t="s">
        <v>32</v>
      </c>
      <c r="D182" s="19" t="s">
        <v>12</v>
      </c>
      <c r="E182" s="19" t="s">
        <v>109</v>
      </c>
      <c r="F182" s="19"/>
      <c r="G182" s="109">
        <f>SUM(G183)</f>
        <v>811.2</v>
      </c>
    </row>
    <row r="183" spans="1:7" ht="15">
      <c r="A183" s="100" t="s">
        <v>224</v>
      </c>
      <c r="B183" s="170"/>
      <c r="C183" s="19" t="s">
        <v>32</v>
      </c>
      <c r="D183" s="19" t="s">
        <v>12</v>
      </c>
      <c r="E183" s="19" t="s">
        <v>223</v>
      </c>
      <c r="F183" s="19"/>
      <c r="G183" s="109">
        <f>SUM(G184)</f>
        <v>811.2</v>
      </c>
    </row>
    <row r="184" spans="1:7" ht="15">
      <c r="A184" s="98" t="s">
        <v>83</v>
      </c>
      <c r="B184" s="170"/>
      <c r="C184" s="12" t="s">
        <v>32</v>
      </c>
      <c r="D184" s="12" t="s">
        <v>12</v>
      </c>
      <c r="E184" s="15" t="s">
        <v>223</v>
      </c>
      <c r="F184" s="15" t="s">
        <v>84</v>
      </c>
      <c r="G184" s="101">
        <v>811.2</v>
      </c>
    </row>
    <row r="185" spans="1:7" ht="30">
      <c r="A185" s="103" t="s">
        <v>100</v>
      </c>
      <c r="B185" s="170"/>
      <c r="C185" s="11" t="s">
        <v>32</v>
      </c>
      <c r="D185" s="11" t="s">
        <v>12</v>
      </c>
      <c r="E185" s="19" t="s">
        <v>110</v>
      </c>
      <c r="F185" s="15"/>
      <c r="G185" s="109">
        <f>SUM(G186)</f>
        <v>29.4</v>
      </c>
    </row>
    <row r="186" spans="1:7" ht="60">
      <c r="A186" s="120" t="s">
        <v>226</v>
      </c>
      <c r="B186" s="170"/>
      <c r="C186" s="11" t="s">
        <v>32</v>
      </c>
      <c r="D186" s="11" t="s">
        <v>12</v>
      </c>
      <c r="E186" s="19" t="s">
        <v>225</v>
      </c>
      <c r="F186" s="19"/>
      <c r="G186" s="109">
        <f>SUM(G187)</f>
        <v>29.4</v>
      </c>
    </row>
    <row r="187" spans="1:7" ht="15">
      <c r="A187" s="98" t="s">
        <v>83</v>
      </c>
      <c r="B187" s="170"/>
      <c r="C187" s="12" t="s">
        <v>32</v>
      </c>
      <c r="D187" s="12" t="s">
        <v>12</v>
      </c>
      <c r="E187" s="15" t="s">
        <v>225</v>
      </c>
      <c r="F187" s="15" t="s">
        <v>84</v>
      </c>
      <c r="G187" s="101">
        <v>29.4</v>
      </c>
    </row>
    <row r="188" spans="1:7" ht="15">
      <c r="A188" s="119" t="s">
        <v>284</v>
      </c>
      <c r="B188" s="170"/>
      <c r="C188" s="10" t="s">
        <v>32</v>
      </c>
      <c r="D188" s="10" t="s">
        <v>14</v>
      </c>
      <c r="E188" s="15"/>
      <c r="F188" s="15"/>
      <c r="G188" s="109">
        <f>SUM(G189,G199)</f>
        <v>254.8</v>
      </c>
    </row>
    <row r="189" spans="1:7" ht="45">
      <c r="A189" s="120" t="s">
        <v>328</v>
      </c>
      <c r="B189" s="170"/>
      <c r="C189" s="11" t="s">
        <v>32</v>
      </c>
      <c r="D189" s="11" t="s">
        <v>14</v>
      </c>
      <c r="E189" s="19" t="s">
        <v>212</v>
      </c>
      <c r="F189" s="15"/>
      <c r="G189" s="109">
        <f>SUM(G190)</f>
        <v>225.8</v>
      </c>
    </row>
    <row r="190" spans="1:7" ht="30" customHeight="1">
      <c r="A190" s="120" t="s">
        <v>209</v>
      </c>
      <c r="B190" s="170"/>
      <c r="C190" s="11" t="s">
        <v>32</v>
      </c>
      <c r="D190" s="11" t="s">
        <v>14</v>
      </c>
      <c r="E190" s="19" t="s">
        <v>213</v>
      </c>
      <c r="F190" s="15"/>
      <c r="G190" s="109">
        <f>SUM(G191,G196)</f>
        <v>225.8</v>
      </c>
    </row>
    <row r="191" spans="1:7" ht="30">
      <c r="A191" s="120" t="s">
        <v>229</v>
      </c>
      <c r="B191" s="179"/>
      <c r="C191" s="11" t="s">
        <v>32</v>
      </c>
      <c r="D191" s="11" t="s">
        <v>14</v>
      </c>
      <c r="E191" s="23" t="s">
        <v>231</v>
      </c>
      <c r="F191" s="15"/>
      <c r="G191" s="109">
        <f>SUM(G192,G194)</f>
        <v>215</v>
      </c>
    </row>
    <row r="192" spans="1:7" ht="60" customHeight="1">
      <c r="A192" s="103" t="s">
        <v>355</v>
      </c>
      <c r="B192" s="179"/>
      <c r="C192" s="11" t="s">
        <v>32</v>
      </c>
      <c r="D192" s="11" t="s">
        <v>14</v>
      </c>
      <c r="E192" s="23" t="s">
        <v>356</v>
      </c>
      <c r="F192" s="15"/>
      <c r="G192" s="109">
        <f>SUM(G193)</f>
        <v>105</v>
      </c>
    </row>
    <row r="193" spans="1:7" ht="15">
      <c r="A193" s="98" t="s">
        <v>83</v>
      </c>
      <c r="B193" s="179"/>
      <c r="C193" s="12" t="s">
        <v>32</v>
      </c>
      <c r="D193" s="12" t="s">
        <v>14</v>
      </c>
      <c r="E193" s="24" t="s">
        <v>356</v>
      </c>
      <c r="F193" s="15" t="s">
        <v>84</v>
      </c>
      <c r="G193" s="101">
        <v>105</v>
      </c>
    </row>
    <row r="194" spans="1:7" ht="75.75" customHeight="1">
      <c r="A194" s="103" t="s">
        <v>371</v>
      </c>
      <c r="B194" s="180"/>
      <c r="C194" s="11" t="s">
        <v>32</v>
      </c>
      <c r="D194" s="11" t="s">
        <v>14</v>
      </c>
      <c r="E194" s="23" t="s">
        <v>372</v>
      </c>
      <c r="F194" s="15"/>
      <c r="G194" s="109">
        <f>SUM(G195)</f>
        <v>110</v>
      </c>
    </row>
    <row r="195" spans="1:7" ht="15">
      <c r="A195" s="98" t="s">
        <v>83</v>
      </c>
      <c r="B195" s="180"/>
      <c r="C195" s="12" t="s">
        <v>32</v>
      </c>
      <c r="D195" s="12" t="s">
        <v>14</v>
      </c>
      <c r="E195" s="24" t="s">
        <v>372</v>
      </c>
      <c r="F195" s="15" t="s">
        <v>84</v>
      </c>
      <c r="G195" s="101">
        <v>110</v>
      </c>
    </row>
    <row r="196" spans="1:7" ht="45">
      <c r="A196" s="120" t="s">
        <v>317</v>
      </c>
      <c r="B196" s="170"/>
      <c r="C196" s="11" t="s">
        <v>32</v>
      </c>
      <c r="D196" s="11" t="s">
        <v>14</v>
      </c>
      <c r="E196" s="23" t="s">
        <v>314</v>
      </c>
      <c r="F196" s="15"/>
      <c r="G196" s="109">
        <f>SUM(G197)</f>
        <v>10.8</v>
      </c>
    </row>
    <row r="197" spans="1:7" ht="30.75" customHeight="1">
      <c r="A197" s="103" t="s">
        <v>318</v>
      </c>
      <c r="B197" s="170"/>
      <c r="C197" s="11" t="s">
        <v>32</v>
      </c>
      <c r="D197" s="11" t="s">
        <v>14</v>
      </c>
      <c r="E197" s="23" t="s">
        <v>315</v>
      </c>
      <c r="F197" s="15"/>
      <c r="G197" s="109">
        <f>SUM(G198)</f>
        <v>10.8</v>
      </c>
    </row>
    <row r="198" spans="1:7" ht="30.75" thickBot="1">
      <c r="A198" s="98" t="s">
        <v>127</v>
      </c>
      <c r="B198" s="170"/>
      <c r="C198" s="12" t="s">
        <v>32</v>
      </c>
      <c r="D198" s="12" t="s">
        <v>14</v>
      </c>
      <c r="E198" s="24" t="s">
        <v>316</v>
      </c>
      <c r="F198" s="15" t="s">
        <v>81</v>
      </c>
      <c r="G198" s="101">
        <v>10.8</v>
      </c>
    </row>
    <row r="199" spans="1:7" ht="31.5" customHeight="1" thickBot="1">
      <c r="A199" s="136" t="s">
        <v>267</v>
      </c>
      <c r="B199" s="191"/>
      <c r="C199" s="23" t="s">
        <v>32</v>
      </c>
      <c r="D199" s="23" t="s">
        <v>14</v>
      </c>
      <c r="E199" s="23" t="s">
        <v>268</v>
      </c>
      <c r="F199" s="23"/>
      <c r="G199" s="197">
        <f>G200</f>
        <v>29</v>
      </c>
    </row>
    <row r="200" spans="1:7" ht="18" customHeight="1" thickBot="1">
      <c r="A200" s="136" t="s">
        <v>269</v>
      </c>
      <c r="B200" s="191"/>
      <c r="C200" s="23" t="s">
        <v>32</v>
      </c>
      <c r="D200" s="23" t="s">
        <v>14</v>
      </c>
      <c r="E200" s="23" t="s">
        <v>102</v>
      </c>
      <c r="F200" s="23"/>
      <c r="G200" s="197">
        <f>G201</f>
        <v>29</v>
      </c>
    </row>
    <row r="201" spans="1:7" ht="17.25" customHeight="1" thickBot="1">
      <c r="A201" s="136" t="s">
        <v>103</v>
      </c>
      <c r="B201" s="191"/>
      <c r="C201" s="23" t="s">
        <v>32</v>
      </c>
      <c r="D201" s="23" t="s">
        <v>14</v>
      </c>
      <c r="E201" s="23" t="s">
        <v>104</v>
      </c>
      <c r="F201" s="23"/>
      <c r="G201" s="197">
        <f>G202</f>
        <v>29</v>
      </c>
    </row>
    <row r="202" spans="1:7" ht="15">
      <c r="A202" s="98" t="s">
        <v>83</v>
      </c>
      <c r="B202" s="191"/>
      <c r="C202" s="15" t="s">
        <v>32</v>
      </c>
      <c r="D202" s="15" t="s">
        <v>14</v>
      </c>
      <c r="E202" s="24" t="s">
        <v>104</v>
      </c>
      <c r="F202" s="12" t="s">
        <v>84</v>
      </c>
      <c r="G202" s="198">
        <v>29</v>
      </c>
    </row>
    <row r="203" spans="1:7" ht="15">
      <c r="A203" s="132" t="s">
        <v>34</v>
      </c>
      <c r="B203" s="196"/>
      <c r="C203" s="31" t="s">
        <v>35</v>
      </c>
      <c r="D203" s="31"/>
      <c r="E203" s="25"/>
      <c r="F203" s="25"/>
      <c r="G203" s="109">
        <f>SUM(G204)</f>
        <v>735.9</v>
      </c>
    </row>
    <row r="204" spans="1:7" ht="15">
      <c r="A204" s="99" t="s">
        <v>36</v>
      </c>
      <c r="B204" s="196"/>
      <c r="C204" s="22" t="s">
        <v>35</v>
      </c>
      <c r="D204" s="22" t="s">
        <v>12</v>
      </c>
      <c r="E204" s="22"/>
      <c r="F204" s="22"/>
      <c r="G204" s="109">
        <f>SUM(G205)</f>
        <v>735.9</v>
      </c>
    </row>
    <row r="205" spans="1:7" ht="59.25" customHeight="1">
      <c r="A205" s="133" t="s">
        <v>329</v>
      </c>
      <c r="B205" s="196"/>
      <c r="C205" s="19" t="s">
        <v>35</v>
      </c>
      <c r="D205" s="19" t="s">
        <v>12</v>
      </c>
      <c r="E205" s="19" t="s">
        <v>236</v>
      </c>
      <c r="F205" s="22"/>
      <c r="G205" s="109">
        <f>SUM(G206)</f>
        <v>735.9</v>
      </c>
    </row>
    <row r="206" spans="1:7" ht="43.5" customHeight="1">
      <c r="A206" s="133" t="s">
        <v>233</v>
      </c>
      <c r="B206" s="196"/>
      <c r="C206" s="19" t="s">
        <v>35</v>
      </c>
      <c r="D206" s="19" t="s">
        <v>12</v>
      </c>
      <c r="E206" s="19" t="s">
        <v>237</v>
      </c>
      <c r="F206" s="22"/>
      <c r="G206" s="109">
        <f>SUM(G207)</f>
        <v>735.9</v>
      </c>
    </row>
    <row r="207" spans="1:7" ht="45">
      <c r="A207" s="133" t="s">
        <v>234</v>
      </c>
      <c r="B207" s="196"/>
      <c r="C207" s="19" t="s">
        <v>35</v>
      </c>
      <c r="D207" s="19" t="s">
        <v>12</v>
      </c>
      <c r="E207" s="19" t="s">
        <v>238</v>
      </c>
      <c r="F207" s="22"/>
      <c r="G207" s="109">
        <f>SUM(G208,G211,G213)</f>
        <v>735.9</v>
      </c>
    </row>
    <row r="208" spans="1:7" ht="15">
      <c r="A208" s="133" t="s">
        <v>235</v>
      </c>
      <c r="B208" s="196"/>
      <c r="C208" s="19" t="s">
        <v>35</v>
      </c>
      <c r="D208" s="19" t="s">
        <v>12</v>
      </c>
      <c r="E208" s="19" t="s">
        <v>239</v>
      </c>
      <c r="F208" s="22"/>
      <c r="G208" s="109">
        <f>SUM(G209:G210)</f>
        <v>415.9</v>
      </c>
    </row>
    <row r="209" spans="1:7" ht="46.5" customHeight="1">
      <c r="A209" s="98" t="s">
        <v>78</v>
      </c>
      <c r="B209" s="196"/>
      <c r="C209" s="24" t="s">
        <v>35</v>
      </c>
      <c r="D209" s="24" t="s">
        <v>12</v>
      </c>
      <c r="E209" s="15" t="s">
        <v>239</v>
      </c>
      <c r="F209" s="12" t="s">
        <v>80</v>
      </c>
      <c r="G209" s="101">
        <v>2.7</v>
      </c>
    </row>
    <row r="210" spans="1:7" ht="30">
      <c r="A210" s="98" t="s">
        <v>127</v>
      </c>
      <c r="B210" s="196"/>
      <c r="C210" s="24" t="s">
        <v>35</v>
      </c>
      <c r="D210" s="24" t="s">
        <v>12</v>
      </c>
      <c r="E210" s="15" t="s">
        <v>239</v>
      </c>
      <c r="F210" s="12" t="s">
        <v>81</v>
      </c>
      <c r="G210" s="101">
        <v>413.2</v>
      </c>
    </row>
    <row r="211" spans="1:7" ht="30">
      <c r="A211" s="120" t="s">
        <v>240</v>
      </c>
      <c r="B211" s="196"/>
      <c r="C211" s="19" t="s">
        <v>35</v>
      </c>
      <c r="D211" s="19" t="s">
        <v>12</v>
      </c>
      <c r="E211" s="19" t="s">
        <v>241</v>
      </c>
      <c r="F211" s="19"/>
      <c r="G211" s="109">
        <f>SUM(G212:G212)</f>
        <v>315</v>
      </c>
    </row>
    <row r="212" spans="1:7" ht="30">
      <c r="A212" s="98" t="s">
        <v>127</v>
      </c>
      <c r="B212" s="196"/>
      <c r="C212" s="15" t="s">
        <v>35</v>
      </c>
      <c r="D212" s="15" t="s">
        <v>12</v>
      </c>
      <c r="E212" s="15" t="s">
        <v>241</v>
      </c>
      <c r="F212" s="14" t="s">
        <v>81</v>
      </c>
      <c r="G212" s="134">
        <v>315</v>
      </c>
    </row>
    <row r="213" spans="1:7" ht="45">
      <c r="A213" s="103" t="s">
        <v>242</v>
      </c>
      <c r="B213" s="196"/>
      <c r="C213" s="19" t="s">
        <v>35</v>
      </c>
      <c r="D213" s="19" t="s">
        <v>12</v>
      </c>
      <c r="E213" s="19" t="s">
        <v>382</v>
      </c>
      <c r="F213" s="14"/>
      <c r="G213" s="127">
        <f>SUM(G214)</f>
        <v>5</v>
      </c>
    </row>
    <row r="214" spans="1:7" ht="30">
      <c r="A214" s="98" t="s">
        <v>127</v>
      </c>
      <c r="B214" s="196"/>
      <c r="C214" s="15" t="s">
        <v>35</v>
      </c>
      <c r="D214" s="15" t="s">
        <v>12</v>
      </c>
      <c r="E214" s="15" t="s">
        <v>382</v>
      </c>
      <c r="F214" s="14" t="s">
        <v>81</v>
      </c>
      <c r="G214" s="134">
        <v>5</v>
      </c>
    </row>
    <row r="215" spans="1:7" ht="15">
      <c r="A215" s="123" t="s">
        <v>50</v>
      </c>
      <c r="B215" s="196"/>
      <c r="C215" s="30" t="s">
        <v>51</v>
      </c>
      <c r="D215" s="30"/>
      <c r="E215" s="30"/>
      <c r="F215" s="30"/>
      <c r="G215" s="109">
        <f t="shared" ref="G215:G220" si="2">SUM(G216)</f>
        <v>75</v>
      </c>
    </row>
    <row r="216" spans="1:7" ht="15">
      <c r="A216" s="99" t="s">
        <v>52</v>
      </c>
      <c r="B216" s="196"/>
      <c r="C216" s="22" t="s">
        <v>51</v>
      </c>
      <c r="D216" s="22" t="s">
        <v>26</v>
      </c>
      <c r="E216" s="22"/>
      <c r="F216" s="22"/>
      <c r="G216" s="109">
        <f t="shared" si="2"/>
        <v>75</v>
      </c>
    </row>
    <row r="217" spans="1:7" ht="75">
      <c r="A217" s="110" t="s">
        <v>322</v>
      </c>
      <c r="B217" s="196"/>
      <c r="C217" s="19" t="s">
        <v>51</v>
      </c>
      <c r="D217" s="19" t="s">
        <v>26</v>
      </c>
      <c r="E217" s="19" t="s">
        <v>107</v>
      </c>
      <c r="F217" s="19"/>
      <c r="G217" s="109">
        <f t="shared" si="2"/>
        <v>75</v>
      </c>
    </row>
    <row r="218" spans="1:7" ht="30">
      <c r="A218" s="110" t="s">
        <v>98</v>
      </c>
      <c r="B218" s="196"/>
      <c r="C218" s="19" t="s">
        <v>51</v>
      </c>
      <c r="D218" s="19" t="s">
        <v>26</v>
      </c>
      <c r="E218" s="19" t="s">
        <v>108</v>
      </c>
      <c r="F218" s="74"/>
      <c r="G218" s="109">
        <f t="shared" si="2"/>
        <v>75</v>
      </c>
    </row>
    <row r="219" spans="1:7" ht="30">
      <c r="A219" s="110" t="s">
        <v>99</v>
      </c>
      <c r="B219" s="196"/>
      <c r="C219" s="19" t="s">
        <v>51</v>
      </c>
      <c r="D219" s="19" t="s">
        <v>26</v>
      </c>
      <c r="E219" s="19" t="s">
        <v>109</v>
      </c>
      <c r="F219" s="74"/>
      <c r="G219" s="109">
        <f t="shared" si="2"/>
        <v>75</v>
      </c>
    </row>
    <row r="220" spans="1:7" ht="30">
      <c r="A220" s="100" t="s">
        <v>243</v>
      </c>
      <c r="B220" s="196"/>
      <c r="C220" s="19" t="s">
        <v>51</v>
      </c>
      <c r="D220" s="19" t="s">
        <v>26</v>
      </c>
      <c r="E220" s="19" t="s">
        <v>244</v>
      </c>
      <c r="F220" s="74"/>
      <c r="G220" s="109">
        <f t="shared" si="2"/>
        <v>75</v>
      </c>
    </row>
    <row r="221" spans="1:7" ht="15.75" thickBot="1">
      <c r="A221" s="98" t="s">
        <v>79</v>
      </c>
      <c r="B221" s="196"/>
      <c r="C221" s="14" t="s">
        <v>51</v>
      </c>
      <c r="D221" s="14" t="s">
        <v>26</v>
      </c>
      <c r="E221" s="15" t="s">
        <v>244</v>
      </c>
      <c r="F221" s="14" t="s">
        <v>82</v>
      </c>
      <c r="G221" s="101">
        <v>75</v>
      </c>
    </row>
    <row r="222" spans="1:7" ht="33" thickTop="1" thickBot="1">
      <c r="A222" s="104" t="s">
        <v>286</v>
      </c>
      <c r="B222" s="8" t="s">
        <v>285</v>
      </c>
      <c r="C222" s="26"/>
      <c r="D222" s="26"/>
      <c r="E222" s="27"/>
      <c r="F222" s="27"/>
      <c r="G222" s="115">
        <f>SUM(G223,G229)</f>
        <v>573.9</v>
      </c>
    </row>
    <row r="223" spans="1:7" ht="15.75" thickTop="1">
      <c r="A223" s="106" t="s">
        <v>11</v>
      </c>
      <c r="B223" s="57"/>
      <c r="C223" s="68" t="s">
        <v>12</v>
      </c>
      <c r="D223" s="57"/>
      <c r="E223" s="57"/>
      <c r="F223" s="70"/>
      <c r="G223" s="116">
        <f>SUM(G224)</f>
        <v>476.5</v>
      </c>
    </row>
    <row r="224" spans="1:7" ht="30" customHeight="1">
      <c r="A224" s="108" t="s">
        <v>56</v>
      </c>
      <c r="B224" s="196"/>
      <c r="C224" s="10" t="s">
        <v>12</v>
      </c>
      <c r="D224" s="10" t="s">
        <v>46</v>
      </c>
      <c r="E224" s="32"/>
      <c r="F224" s="15"/>
      <c r="G224" s="109">
        <f>SUM(G225)</f>
        <v>476.5</v>
      </c>
    </row>
    <row r="225" spans="1:7" ht="15">
      <c r="A225" s="110" t="s">
        <v>289</v>
      </c>
      <c r="B225" s="54"/>
      <c r="C225" s="11" t="s">
        <v>12</v>
      </c>
      <c r="D225" s="11" t="s">
        <v>46</v>
      </c>
      <c r="E225" s="19" t="s">
        <v>287</v>
      </c>
      <c r="F225" s="11"/>
      <c r="G225" s="109">
        <f>SUM(G226)</f>
        <v>476.5</v>
      </c>
    </row>
    <row r="226" spans="1:7" ht="15">
      <c r="A226" s="110" t="s">
        <v>95</v>
      </c>
      <c r="B226" s="54"/>
      <c r="C226" s="12" t="s">
        <v>12</v>
      </c>
      <c r="D226" s="12" t="s">
        <v>46</v>
      </c>
      <c r="E226" s="19" t="s">
        <v>288</v>
      </c>
      <c r="F226" s="11"/>
      <c r="G226" s="109">
        <f>SUM(G227:G228)</f>
        <v>476.5</v>
      </c>
    </row>
    <row r="227" spans="1:7" ht="45.75" customHeight="1">
      <c r="A227" s="98" t="s">
        <v>78</v>
      </c>
      <c r="B227" s="54"/>
      <c r="C227" s="12" t="s">
        <v>12</v>
      </c>
      <c r="D227" s="12" t="s">
        <v>46</v>
      </c>
      <c r="E227" s="15" t="s">
        <v>288</v>
      </c>
      <c r="F227" s="12" t="s">
        <v>80</v>
      </c>
      <c r="G227" s="101">
        <v>468.9</v>
      </c>
    </row>
    <row r="228" spans="1:7" ht="30">
      <c r="A228" s="98" t="s">
        <v>127</v>
      </c>
      <c r="B228" s="54"/>
      <c r="C228" s="12" t="s">
        <v>12</v>
      </c>
      <c r="D228" s="12" t="s">
        <v>46</v>
      </c>
      <c r="E228" s="15" t="s">
        <v>288</v>
      </c>
      <c r="F228" s="12" t="s">
        <v>81</v>
      </c>
      <c r="G228" s="101">
        <v>7.6</v>
      </c>
    </row>
    <row r="229" spans="1:7" ht="18" customHeight="1">
      <c r="A229" s="111" t="s">
        <v>76</v>
      </c>
      <c r="B229" s="54"/>
      <c r="C229" s="29" t="s">
        <v>14</v>
      </c>
      <c r="D229" s="12"/>
      <c r="E229" s="15"/>
      <c r="F229" s="12"/>
      <c r="G229" s="102">
        <f t="shared" ref="G229:G234" si="3">SUM(G230)</f>
        <v>97.4</v>
      </c>
    </row>
    <row r="230" spans="1:7" ht="30">
      <c r="A230" s="108" t="s">
        <v>77</v>
      </c>
      <c r="B230" s="54"/>
      <c r="C230" s="10" t="s">
        <v>14</v>
      </c>
      <c r="D230" s="10" t="s">
        <v>60</v>
      </c>
      <c r="E230" s="15"/>
      <c r="F230" s="15"/>
      <c r="G230" s="112">
        <f t="shared" si="3"/>
        <v>97.4</v>
      </c>
    </row>
    <row r="231" spans="1:7" ht="75">
      <c r="A231" s="110" t="s">
        <v>322</v>
      </c>
      <c r="B231" s="54"/>
      <c r="C231" s="11" t="s">
        <v>14</v>
      </c>
      <c r="D231" s="11" t="s">
        <v>60</v>
      </c>
      <c r="E231" s="19" t="s">
        <v>107</v>
      </c>
      <c r="F231" s="19"/>
      <c r="G231" s="112">
        <f t="shared" si="3"/>
        <v>97.4</v>
      </c>
    </row>
    <row r="232" spans="1:7" ht="30">
      <c r="A232" s="103" t="s">
        <v>128</v>
      </c>
      <c r="B232" s="54"/>
      <c r="C232" s="11" t="s">
        <v>14</v>
      </c>
      <c r="D232" s="11" t="s">
        <v>60</v>
      </c>
      <c r="E232" s="74" t="s">
        <v>132</v>
      </c>
      <c r="F232" s="19"/>
      <c r="G232" s="112">
        <f t="shared" si="3"/>
        <v>97.4</v>
      </c>
    </row>
    <row r="233" spans="1:7" ht="30">
      <c r="A233" s="103" t="s">
        <v>129</v>
      </c>
      <c r="B233" s="54"/>
      <c r="C233" s="11" t="s">
        <v>14</v>
      </c>
      <c r="D233" s="11" t="s">
        <v>60</v>
      </c>
      <c r="E233" s="74" t="s">
        <v>131</v>
      </c>
      <c r="F233" s="19"/>
      <c r="G233" s="112">
        <f t="shared" si="3"/>
        <v>97.4</v>
      </c>
    </row>
    <row r="234" spans="1:7" ht="42" customHeight="1">
      <c r="A234" s="103" t="s">
        <v>249</v>
      </c>
      <c r="B234" s="54"/>
      <c r="C234" s="11" t="s">
        <v>14</v>
      </c>
      <c r="D234" s="11" t="s">
        <v>60</v>
      </c>
      <c r="E234" s="74" t="s">
        <v>149</v>
      </c>
      <c r="F234" s="19"/>
      <c r="G234" s="112">
        <f t="shared" si="3"/>
        <v>97.4</v>
      </c>
    </row>
    <row r="235" spans="1:7" ht="45.75" customHeight="1" thickBot="1">
      <c r="A235" s="98" t="s">
        <v>78</v>
      </c>
      <c r="B235" s="54"/>
      <c r="C235" s="12" t="s">
        <v>14</v>
      </c>
      <c r="D235" s="12" t="s">
        <v>60</v>
      </c>
      <c r="E235" s="14" t="s">
        <v>149</v>
      </c>
      <c r="F235" s="15" t="s">
        <v>80</v>
      </c>
      <c r="G235" s="114">
        <v>97.4</v>
      </c>
    </row>
    <row r="236" spans="1:7" ht="33" thickTop="1" thickBot="1">
      <c r="A236" s="104" t="s">
        <v>54</v>
      </c>
      <c r="B236" s="8" t="s">
        <v>55</v>
      </c>
      <c r="C236" s="26"/>
      <c r="D236" s="26"/>
      <c r="E236" s="27"/>
      <c r="F236" s="27"/>
      <c r="G236" s="115">
        <f>SUM(G237,G270,G277,G290,G303,G321,G403,G417,G424,G410)</f>
        <v>103051.8</v>
      </c>
    </row>
    <row r="237" spans="1:7" ht="16.5" thickTop="1">
      <c r="A237" s="106" t="s">
        <v>11</v>
      </c>
      <c r="B237" s="57"/>
      <c r="C237" s="68" t="s">
        <v>12</v>
      </c>
      <c r="D237" s="57"/>
      <c r="E237" s="57"/>
      <c r="F237" s="57"/>
      <c r="G237" s="135">
        <f>SUM(G238,G246,G253)</f>
        <v>3695.6000000000004</v>
      </c>
    </row>
    <row r="238" spans="1:7" ht="29.25" customHeight="1">
      <c r="A238" s="108" t="s">
        <v>56</v>
      </c>
      <c r="B238" s="196"/>
      <c r="C238" s="10" t="s">
        <v>12</v>
      </c>
      <c r="D238" s="10" t="s">
        <v>46</v>
      </c>
      <c r="E238" s="32"/>
      <c r="F238" s="32"/>
      <c r="G238" s="102">
        <f>SUM(G239)</f>
        <v>2774.3</v>
      </c>
    </row>
    <row r="239" spans="1:7" ht="75">
      <c r="A239" s="110" t="s">
        <v>322</v>
      </c>
      <c r="B239" s="196"/>
      <c r="C239" s="19" t="s">
        <v>12</v>
      </c>
      <c r="D239" s="19" t="s">
        <v>46</v>
      </c>
      <c r="E239" s="19" t="s">
        <v>107</v>
      </c>
      <c r="F239" s="33"/>
      <c r="G239" s="109">
        <f>SUM(G240)</f>
        <v>2774.3</v>
      </c>
    </row>
    <row r="240" spans="1:7" ht="30">
      <c r="A240" s="110" t="s">
        <v>98</v>
      </c>
      <c r="B240" s="196"/>
      <c r="C240" s="19" t="s">
        <v>12</v>
      </c>
      <c r="D240" s="19" t="s">
        <v>46</v>
      </c>
      <c r="E240" s="19" t="s">
        <v>108</v>
      </c>
      <c r="F240" s="33"/>
      <c r="G240" s="109">
        <f>SUM(G241)</f>
        <v>2774.3</v>
      </c>
    </row>
    <row r="241" spans="1:7" ht="30">
      <c r="A241" s="110" t="s">
        <v>99</v>
      </c>
      <c r="B241" s="196"/>
      <c r="C241" s="19" t="s">
        <v>12</v>
      </c>
      <c r="D241" s="19" t="s">
        <v>46</v>
      </c>
      <c r="E241" s="19" t="s">
        <v>109</v>
      </c>
      <c r="F241" s="33"/>
      <c r="G241" s="109">
        <f>SUM(G242)</f>
        <v>2774.3</v>
      </c>
    </row>
    <row r="242" spans="1:7" ht="15">
      <c r="A242" s="110" t="s">
        <v>95</v>
      </c>
      <c r="B242" s="196"/>
      <c r="C242" s="19" t="s">
        <v>12</v>
      </c>
      <c r="D242" s="19" t="s">
        <v>46</v>
      </c>
      <c r="E242" s="19" t="s">
        <v>97</v>
      </c>
      <c r="F242" s="33"/>
      <c r="G242" s="109">
        <f>SUM(G243:G245)</f>
        <v>2774.3</v>
      </c>
    </row>
    <row r="243" spans="1:7" ht="45" customHeight="1">
      <c r="A243" s="98" t="s">
        <v>78</v>
      </c>
      <c r="B243" s="196"/>
      <c r="C243" s="28" t="s">
        <v>12</v>
      </c>
      <c r="D243" s="28" t="s">
        <v>46</v>
      </c>
      <c r="E243" s="15" t="s">
        <v>97</v>
      </c>
      <c r="F243" s="12" t="s">
        <v>80</v>
      </c>
      <c r="G243" s="101">
        <v>2387</v>
      </c>
    </row>
    <row r="244" spans="1:7" ht="30">
      <c r="A244" s="98" t="s">
        <v>127</v>
      </c>
      <c r="B244" s="196"/>
      <c r="C244" s="28" t="s">
        <v>12</v>
      </c>
      <c r="D244" s="28" t="s">
        <v>46</v>
      </c>
      <c r="E244" s="15" t="s">
        <v>97</v>
      </c>
      <c r="F244" s="12" t="s">
        <v>81</v>
      </c>
      <c r="G244" s="101">
        <v>387.3</v>
      </c>
    </row>
    <row r="245" spans="1:7" ht="15">
      <c r="A245" s="98" t="s">
        <v>79</v>
      </c>
      <c r="B245" s="196"/>
      <c r="C245" s="28" t="s">
        <v>12</v>
      </c>
      <c r="D245" s="28" t="s">
        <v>46</v>
      </c>
      <c r="E245" s="15" t="s">
        <v>97</v>
      </c>
      <c r="F245" s="12" t="s">
        <v>82</v>
      </c>
      <c r="G245" s="101">
        <v>0</v>
      </c>
    </row>
    <row r="246" spans="1:7" ht="15" hidden="1">
      <c r="A246" s="129" t="s">
        <v>57</v>
      </c>
      <c r="B246" s="196"/>
      <c r="C246" s="10" t="s">
        <v>12</v>
      </c>
      <c r="D246" s="10" t="s">
        <v>35</v>
      </c>
      <c r="E246" s="21"/>
      <c r="F246" s="21"/>
      <c r="G246" s="109">
        <f>SUM(G247)</f>
        <v>0</v>
      </c>
    </row>
    <row r="247" spans="1:7" ht="30" hidden="1">
      <c r="A247" s="136" t="s">
        <v>267</v>
      </c>
      <c r="B247" s="196"/>
      <c r="C247" s="23" t="s">
        <v>12</v>
      </c>
      <c r="D247" s="23" t="s">
        <v>35</v>
      </c>
      <c r="E247" s="23" t="s">
        <v>268</v>
      </c>
      <c r="F247" s="23"/>
      <c r="G247" s="109">
        <f>SUM(G248)</f>
        <v>0</v>
      </c>
    </row>
    <row r="248" spans="1:7" ht="15" hidden="1">
      <c r="A248" s="136" t="s">
        <v>269</v>
      </c>
      <c r="B248" s="196"/>
      <c r="C248" s="23" t="s">
        <v>12</v>
      </c>
      <c r="D248" s="23" t="s">
        <v>35</v>
      </c>
      <c r="E248" s="23" t="s">
        <v>102</v>
      </c>
      <c r="F248" s="23"/>
      <c r="G248" s="109">
        <f>SUM(G249,G251)</f>
        <v>0</v>
      </c>
    </row>
    <row r="249" spans="1:7" ht="15" hidden="1">
      <c r="A249" s="136" t="s">
        <v>103</v>
      </c>
      <c r="B249" s="196"/>
      <c r="C249" s="23" t="s">
        <v>12</v>
      </c>
      <c r="D249" s="23" t="s">
        <v>35</v>
      </c>
      <c r="E249" s="23" t="s">
        <v>104</v>
      </c>
      <c r="F249" s="23"/>
      <c r="G249" s="109">
        <f>SUM(G250)</f>
        <v>0</v>
      </c>
    </row>
    <row r="250" spans="1:7" ht="15" hidden="1">
      <c r="A250" s="98" t="s">
        <v>79</v>
      </c>
      <c r="B250" s="196"/>
      <c r="C250" s="15" t="s">
        <v>12</v>
      </c>
      <c r="D250" s="15" t="s">
        <v>35</v>
      </c>
      <c r="E250" s="24" t="s">
        <v>104</v>
      </c>
      <c r="F250" s="12" t="s">
        <v>82</v>
      </c>
      <c r="G250" s="101">
        <v>0</v>
      </c>
    </row>
    <row r="251" spans="1:7" ht="30" hidden="1">
      <c r="A251" s="128" t="s">
        <v>105</v>
      </c>
      <c r="B251" s="196"/>
      <c r="C251" s="11" t="s">
        <v>12</v>
      </c>
      <c r="D251" s="11" t="s">
        <v>35</v>
      </c>
      <c r="E251" s="23" t="s">
        <v>106</v>
      </c>
      <c r="F251" s="32"/>
      <c r="G251" s="109">
        <f>SUM(G252)</f>
        <v>0</v>
      </c>
    </row>
    <row r="252" spans="1:7" ht="15" hidden="1">
      <c r="A252" s="98" t="s">
        <v>79</v>
      </c>
      <c r="B252" s="196"/>
      <c r="C252" s="12" t="s">
        <v>12</v>
      </c>
      <c r="D252" s="12" t="s">
        <v>35</v>
      </c>
      <c r="E252" s="24" t="s">
        <v>106</v>
      </c>
      <c r="F252" s="12" t="s">
        <v>82</v>
      </c>
      <c r="G252" s="101">
        <v>0</v>
      </c>
    </row>
    <row r="253" spans="1:7" ht="15">
      <c r="A253" s="99" t="s">
        <v>15</v>
      </c>
      <c r="B253" s="196"/>
      <c r="C253" s="22" t="s">
        <v>12</v>
      </c>
      <c r="D253" s="22" t="s">
        <v>16</v>
      </c>
      <c r="E253" s="22"/>
      <c r="F253" s="22"/>
      <c r="G253" s="109">
        <f>SUM(G254,G261)</f>
        <v>921.30000000000007</v>
      </c>
    </row>
    <row r="254" spans="1:7" ht="45">
      <c r="A254" s="100" t="s">
        <v>323</v>
      </c>
      <c r="B254" s="196"/>
      <c r="C254" s="11" t="s">
        <v>12</v>
      </c>
      <c r="D254" s="11" t="s">
        <v>16</v>
      </c>
      <c r="E254" s="19" t="s">
        <v>274</v>
      </c>
      <c r="F254" s="22"/>
      <c r="G254" s="109">
        <f>SUM(G255)</f>
        <v>27</v>
      </c>
    </row>
    <row r="255" spans="1:7" ht="30">
      <c r="A255" s="100" t="s">
        <v>271</v>
      </c>
      <c r="B255" s="196"/>
      <c r="C255" s="11" t="s">
        <v>12</v>
      </c>
      <c r="D255" s="11" t="s">
        <v>16</v>
      </c>
      <c r="E255" s="19" t="s">
        <v>275</v>
      </c>
      <c r="F255" s="22"/>
      <c r="G255" s="109">
        <f>SUM(G256)</f>
        <v>27</v>
      </c>
    </row>
    <row r="256" spans="1:7" ht="30">
      <c r="A256" s="100" t="s">
        <v>272</v>
      </c>
      <c r="B256" s="196"/>
      <c r="C256" s="11" t="s">
        <v>12</v>
      </c>
      <c r="D256" s="11" t="s">
        <v>16</v>
      </c>
      <c r="E256" s="19" t="s">
        <v>276</v>
      </c>
      <c r="F256" s="22"/>
      <c r="G256" s="109">
        <f>SUM(G257,G259)</f>
        <v>27</v>
      </c>
    </row>
    <row r="257" spans="1:7" ht="15">
      <c r="A257" s="100" t="s">
        <v>295</v>
      </c>
      <c r="B257" s="196"/>
      <c r="C257" s="11" t="s">
        <v>12</v>
      </c>
      <c r="D257" s="11" t="s">
        <v>16</v>
      </c>
      <c r="E257" s="19" t="s">
        <v>294</v>
      </c>
      <c r="F257" s="22"/>
      <c r="G257" s="109">
        <f>SUM(G258)</f>
        <v>20</v>
      </c>
    </row>
    <row r="258" spans="1:7" ht="30">
      <c r="A258" s="98" t="s">
        <v>88</v>
      </c>
      <c r="B258" s="196"/>
      <c r="C258" s="12" t="s">
        <v>12</v>
      </c>
      <c r="D258" s="12" t="s">
        <v>16</v>
      </c>
      <c r="E258" s="15" t="s">
        <v>294</v>
      </c>
      <c r="F258" s="15" t="s">
        <v>85</v>
      </c>
      <c r="G258" s="101">
        <v>20</v>
      </c>
    </row>
    <row r="259" spans="1:7" ht="30">
      <c r="A259" s="100" t="s">
        <v>273</v>
      </c>
      <c r="B259" s="196"/>
      <c r="C259" s="11" t="s">
        <v>12</v>
      </c>
      <c r="D259" s="11" t="s">
        <v>16</v>
      </c>
      <c r="E259" s="19" t="s">
        <v>277</v>
      </c>
      <c r="F259" s="22"/>
      <c r="G259" s="109">
        <f>SUM(G260)</f>
        <v>7</v>
      </c>
    </row>
    <row r="260" spans="1:7" ht="30">
      <c r="A260" s="98" t="s">
        <v>88</v>
      </c>
      <c r="B260" s="196"/>
      <c r="C260" s="12" t="s">
        <v>12</v>
      </c>
      <c r="D260" s="12" t="s">
        <v>16</v>
      </c>
      <c r="E260" s="15" t="s">
        <v>277</v>
      </c>
      <c r="F260" s="15" t="s">
        <v>85</v>
      </c>
      <c r="G260" s="101">
        <v>7</v>
      </c>
    </row>
    <row r="261" spans="1:7" ht="75">
      <c r="A261" s="110" t="s">
        <v>322</v>
      </c>
      <c r="B261" s="196"/>
      <c r="C261" s="11" t="s">
        <v>12</v>
      </c>
      <c r="D261" s="11" t="s">
        <v>16</v>
      </c>
      <c r="E261" s="11" t="s">
        <v>107</v>
      </c>
      <c r="F261" s="12"/>
      <c r="G261" s="109">
        <f>SUM(G262,G266)</f>
        <v>894.30000000000007</v>
      </c>
    </row>
    <row r="262" spans="1:7" ht="30">
      <c r="A262" s="110" t="s">
        <v>98</v>
      </c>
      <c r="B262" s="196"/>
      <c r="C262" s="19" t="s">
        <v>12</v>
      </c>
      <c r="D262" s="19" t="s">
        <v>16</v>
      </c>
      <c r="E262" s="19" t="s">
        <v>108</v>
      </c>
      <c r="F262" s="12"/>
      <c r="G262" s="109">
        <f>SUM(G263)</f>
        <v>53.1</v>
      </c>
    </row>
    <row r="263" spans="1:7" ht="30">
      <c r="A263" s="120" t="s">
        <v>100</v>
      </c>
      <c r="B263" s="196"/>
      <c r="C263" s="11" t="s">
        <v>12</v>
      </c>
      <c r="D263" s="11" t="s">
        <v>16</v>
      </c>
      <c r="E263" s="19" t="s">
        <v>110</v>
      </c>
      <c r="F263" s="12"/>
      <c r="G263" s="109">
        <f>SUM(G264)</f>
        <v>53.1</v>
      </c>
    </row>
    <row r="264" spans="1:7" ht="44.25" customHeight="1">
      <c r="A264" s="103" t="s">
        <v>330</v>
      </c>
      <c r="B264" s="196"/>
      <c r="C264" s="11" t="s">
        <v>12</v>
      </c>
      <c r="D264" s="11" t="s">
        <v>16</v>
      </c>
      <c r="E264" s="88" t="s">
        <v>321</v>
      </c>
      <c r="F264" s="90"/>
      <c r="G264" s="91">
        <f>SUM(G265)</f>
        <v>53.1</v>
      </c>
    </row>
    <row r="265" spans="1:7" ht="15">
      <c r="A265" s="98" t="s">
        <v>27</v>
      </c>
      <c r="B265" s="196"/>
      <c r="C265" s="12" t="s">
        <v>12</v>
      </c>
      <c r="D265" s="12" t="s">
        <v>16</v>
      </c>
      <c r="E265" s="87" t="s">
        <v>321</v>
      </c>
      <c r="F265" s="90">
        <v>500</v>
      </c>
      <c r="G265" s="91">
        <v>53.1</v>
      </c>
    </row>
    <row r="266" spans="1:7" ht="29.25" customHeight="1">
      <c r="A266" s="103" t="s">
        <v>121</v>
      </c>
      <c r="B266" s="196"/>
      <c r="C266" s="11" t="s">
        <v>12</v>
      </c>
      <c r="D266" s="11" t="s">
        <v>16</v>
      </c>
      <c r="E266" s="11" t="s">
        <v>126</v>
      </c>
      <c r="F266" s="12"/>
      <c r="G266" s="118">
        <f>SUM(G267)</f>
        <v>841.2</v>
      </c>
    </row>
    <row r="267" spans="1:7" ht="30">
      <c r="A267" s="120" t="s">
        <v>122</v>
      </c>
      <c r="B267" s="196"/>
      <c r="C267" s="11" t="s">
        <v>12</v>
      </c>
      <c r="D267" s="11" t="s">
        <v>16</v>
      </c>
      <c r="E267" s="11" t="s">
        <v>124</v>
      </c>
      <c r="F267" s="19"/>
      <c r="G267" s="118">
        <f>SUM(G268)</f>
        <v>841.2</v>
      </c>
    </row>
    <row r="268" spans="1:7" ht="61.5" customHeight="1">
      <c r="A268" s="103" t="s">
        <v>123</v>
      </c>
      <c r="B268" s="196"/>
      <c r="C268" s="11" t="s">
        <v>12</v>
      </c>
      <c r="D268" s="11" t="s">
        <v>16</v>
      </c>
      <c r="E268" s="11" t="s">
        <v>125</v>
      </c>
      <c r="F268" s="12"/>
      <c r="G268" s="118">
        <f>SUM(G269)</f>
        <v>841.2</v>
      </c>
    </row>
    <row r="269" spans="1:7" ht="30">
      <c r="A269" s="98" t="s">
        <v>127</v>
      </c>
      <c r="B269" s="196"/>
      <c r="C269" s="12" t="s">
        <v>12</v>
      </c>
      <c r="D269" s="12" t="s">
        <v>16</v>
      </c>
      <c r="E269" s="12" t="s">
        <v>125</v>
      </c>
      <c r="F269" s="15" t="s">
        <v>81</v>
      </c>
      <c r="G269" s="117">
        <v>841.2</v>
      </c>
    </row>
    <row r="270" spans="1:7" ht="15">
      <c r="A270" s="137" t="s">
        <v>58</v>
      </c>
      <c r="B270" s="196"/>
      <c r="C270" s="31" t="s">
        <v>26</v>
      </c>
      <c r="D270" s="32"/>
      <c r="E270" s="32"/>
      <c r="F270" s="32"/>
      <c r="G270" s="109">
        <f t="shared" ref="G270:G275" si="4">SUM(G271)</f>
        <v>539.6</v>
      </c>
    </row>
    <row r="271" spans="1:7" ht="30">
      <c r="A271" s="138" t="s">
        <v>59</v>
      </c>
      <c r="B271" s="196"/>
      <c r="C271" s="22" t="s">
        <v>26</v>
      </c>
      <c r="D271" s="22" t="s">
        <v>14</v>
      </c>
      <c r="E271" s="22"/>
      <c r="F271" s="22"/>
      <c r="G271" s="109">
        <f t="shared" si="4"/>
        <v>539.6</v>
      </c>
    </row>
    <row r="272" spans="1:7" ht="75">
      <c r="A272" s="110" t="s">
        <v>322</v>
      </c>
      <c r="B272" s="196"/>
      <c r="C272" s="11" t="s">
        <v>26</v>
      </c>
      <c r="D272" s="11" t="s">
        <v>14</v>
      </c>
      <c r="E272" s="19" t="s">
        <v>107</v>
      </c>
      <c r="F272" s="11"/>
      <c r="G272" s="109">
        <f t="shared" si="4"/>
        <v>539.6</v>
      </c>
    </row>
    <row r="273" spans="1:7" ht="30">
      <c r="A273" s="110" t="s">
        <v>98</v>
      </c>
      <c r="B273" s="196"/>
      <c r="C273" s="11" t="s">
        <v>26</v>
      </c>
      <c r="D273" s="11" t="s">
        <v>14</v>
      </c>
      <c r="E273" s="19" t="s">
        <v>108</v>
      </c>
      <c r="F273" s="73"/>
      <c r="G273" s="127">
        <f t="shared" si="4"/>
        <v>539.6</v>
      </c>
    </row>
    <row r="274" spans="1:7" ht="30">
      <c r="A274" s="120" t="s">
        <v>100</v>
      </c>
      <c r="B274" s="196"/>
      <c r="C274" s="11" t="s">
        <v>26</v>
      </c>
      <c r="D274" s="11" t="s">
        <v>14</v>
      </c>
      <c r="E274" s="19" t="s">
        <v>110</v>
      </c>
      <c r="F274" s="73"/>
      <c r="G274" s="127">
        <f t="shared" si="4"/>
        <v>539.6</v>
      </c>
    </row>
    <row r="275" spans="1:7" ht="29.25" customHeight="1">
      <c r="A275" s="81" t="s">
        <v>101</v>
      </c>
      <c r="B275" s="196"/>
      <c r="C275" s="11" t="s">
        <v>26</v>
      </c>
      <c r="D275" s="11" t="s">
        <v>14</v>
      </c>
      <c r="E275" s="176" t="s">
        <v>144</v>
      </c>
      <c r="F275" s="73"/>
      <c r="G275" s="127">
        <f t="shared" si="4"/>
        <v>539.6</v>
      </c>
    </row>
    <row r="276" spans="1:7" ht="15">
      <c r="A276" s="98" t="s">
        <v>27</v>
      </c>
      <c r="B276" s="196"/>
      <c r="C276" s="13" t="s">
        <v>26</v>
      </c>
      <c r="D276" s="13" t="s">
        <v>14</v>
      </c>
      <c r="E276" s="90" t="s">
        <v>144</v>
      </c>
      <c r="F276" s="14" t="s">
        <v>86</v>
      </c>
      <c r="G276" s="134">
        <v>539.6</v>
      </c>
    </row>
    <row r="277" spans="1:7" ht="14.25" customHeight="1">
      <c r="A277" s="111" t="s">
        <v>76</v>
      </c>
      <c r="B277" s="196"/>
      <c r="C277" s="29" t="s">
        <v>14</v>
      </c>
      <c r="D277" s="12"/>
      <c r="E277" s="15"/>
      <c r="F277" s="12"/>
      <c r="G277" s="102">
        <f>SUM(G278,G284)</f>
        <v>381.3</v>
      </c>
    </row>
    <row r="278" spans="1:7" ht="16.5" hidden="1" customHeight="1">
      <c r="A278" s="119" t="s">
        <v>357</v>
      </c>
      <c r="B278" s="196"/>
      <c r="C278" s="10" t="s">
        <v>14</v>
      </c>
      <c r="D278" s="10" t="s">
        <v>32</v>
      </c>
      <c r="E278" s="15"/>
      <c r="F278" s="12"/>
      <c r="G278" s="112">
        <f t="shared" ref="G278:G282" si="5">SUM(G279)</f>
        <v>0</v>
      </c>
    </row>
    <row r="279" spans="1:7" ht="45" hidden="1">
      <c r="A279" s="100" t="s">
        <v>323</v>
      </c>
      <c r="B279" s="196"/>
      <c r="C279" s="11" t="s">
        <v>14</v>
      </c>
      <c r="D279" s="11" t="s">
        <v>32</v>
      </c>
      <c r="E279" s="19" t="s">
        <v>274</v>
      </c>
      <c r="F279" s="12"/>
      <c r="G279" s="112">
        <f t="shared" si="5"/>
        <v>0</v>
      </c>
    </row>
    <row r="280" spans="1:7" ht="30" hidden="1">
      <c r="A280" s="103" t="s">
        <v>373</v>
      </c>
      <c r="B280" s="196"/>
      <c r="C280" s="11" t="s">
        <v>14</v>
      </c>
      <c r="D280" s="11" t="s">
        <v>32</v>
      </c>
      <c r="E280" s="19" t="s">
        <v>360</v>
      </c>
      <c r="F280" s="11"/>
      <c r="G280" s="112">
        <f t="shared" si="5"/>
        <v>0</v>
      </c>
    </row>
    <row r="281" spans="1:7" ht="30" hidden="1">
      <c r="A281" s="103" t="s">
        <v>358</v>
      </c>
      <c r="B281" s="196"/>
      <c r="C281" s="11" t="s">
        <v>14</v>
      </c>
      <c r="D281" s="11" t="s">
        <v>32</v>
      </c>
      <c r="E281" s="19" t="s">
        <v>361</v>
      </c>
      <c r="F281" s="11"/>
      <c r="G281" s="112">
        <f t="shared" si="5"/>
        <v>0</v>
      </c>
    </row>
    <row r="282" spans="1:7" ht="28.5" hidden="1" customHeight="1">
      <c r="A282" s="103" t="s">
        <v>359</v>
      </c>
      <c r="B282" s="196"/>
      <c r="C282" s="11" t="s">
        <v>14</v>
      </c>
      <c r="D282" s="11" t="s">
        <v>32</v>
      </c>
      <c r="E282" s="19" t="s">
        <v>362</v>
      </c>
      <c r="F282" s="11"/>
      <c r="G282" s="112">
        <f t="shared" si="5"/>
        <v>0</v>
      </c>
    </row>
    <row r="283" spans="1:7" ht="15" hidden="1">
      <c r="A283" s="98" t="s">
        <v>27</v>
      </c>
      <c r="B283" s="196"/>
      <c r="C283" s="12" t="s">
        <v>14</v>
      </c>
      <c r="D283" s="12" t="s">
        <v>32</v>
      </c>
      <c r="E283" s="15" t="s">
        <v>362</v>
      </c>
      <c r="F283" s="12" t="s">
        <v>86</v>
      </c>
      <c r="G283" s="114">
        <v>0</v>
      </c>
    </row>
    <row r="284" spans="1:7" ht="30">
      <c r="A284" s="108" t="s">
        <v>77</v>
      </c>
      <c r="B284" s="196"/>
      <c r="C284" s="10" t="s">
        <v>14</v>
      </c>
      <c r="D284" s="10" t="s">
        <v>60</v>
      </c>
      <c r="E284" s="15"/>
      <c r="F284" s="15"/>
      <c r="G284" s="112">
        <f t="shared" ref="G284:G288" si="6">SUM(G285)</f>
        <v>381.3</v>
      </c>
    </row>
    <row r="285" spans="1:7" ht="75">
      <c r="A285" s="110" t="s">
        <v>322</v>
      </c>
      <c r="B285" s="196"/>
      <c r="C285" s="11" t="s">
        <v>14</v>
      </c>
      <c r="D285" s="11" t="s">
        <v>60</v>
      </c>
      <c r="E285" s="19" t="s">
        <v>107</v>
      </c>
      <c r="F285" s="19"/>
      <c r="G285" s="112">
        <f t="shared" si="6"/>
        <v>381.3</v>
      </c>
    </row>
    <row r="286" spans="1:7" ht="30">
      <c r="A286" s="103" t="s">
        <v>128</v>
      </c>
      <c r="B286" s="196"/>
      <c r="C286" s="11" t="s">
        <v>14</v>
      </c>
      <c r="D286" s="11" t="s">
        <v>60</v>
      </c>
      <c r="E286" s="74" t="s">
        <v>132</v>
      </c>
      <c r="F286" s="19"/>
      <c r="G286" s="112">
        <f t="shared" si="6"/>
        <v>381.3</v>
      </c>
    </row>
    <row r="287" spans="1:7" ht="30">
      <c r="A287" s="103" t="s">
        <v>129</v>
      </c>
      <c r="B287" s="196"/>
      <c r="C287" s="11" t="s">
        <v>14</v>
      </c>
      <c r="D287" s="11" t="s">
        <v>60</v>
      </c>
      <c r="E287" s="74" t="s">
        <v>131</v>
      </c>
      <c r="F287" s="19"/>
      <c r="G287" s="112">
        <f t="shared" si="6"/>
        <v>381.3</v>
      </c>
    </row>
    <row r="288" spans="1:7" ht="44.25" customHeight="1">
      <c r="A288" s="103" t="s">
        <v>249</v>
      </c>
      <c r="B288" s="219"/>
      <c r="C288" s="11" t="s">
        <v>14</v>
      </c>
      <c r="D288" s="11" t="s">
        <v>60</v>
      </c>
      <c r="E288" s="74" t="s">
        <v>149</v>
      </c>
      <c r="F288" s="19"/>
      <c r="G288" s="112">
        <f t="shared" si="6"/>
        <v>381.3</v>
      </c>
    </row>
    <row r="289" spans="1:7" ht="45" customHeight="1">
      <c r="A289" s="98" t="s">
        <v>78</v>
      </c>
      <c r="B289" s="219"/>
      <c r="C289" s="12" t="s">
        <v>14</v>
      </c>
      <c r="D289" s="12" t="s">
        <v>60</v>
      </c>
      <c r="E289" s="14" t="s">
        <v>149</v>
      </c>
      <c r="F289" s="15" t="s">
        <v>80</v>
      </c>
      <c r="G289" s="114">
        <v>381.3</v>
      </c>
    </row>
    <row r="290" spans="1:7" ht="14.25">
      <c r="A290" s="137" t="s">
        <v>17</v>
      </c>
      <c r="B290" s="219"/>
      <c r="C290" s="59" t="s">
        <v>18</v>
      </c>
      <c r="D290" s="60"/>
      <c r="E290" s="59"/>
      <c r="F290" s="59"/>
      <c r="G290" s="109">
        <f>SUM(G291)</f>
        <v>67</v>
      </c>
    </row>
    <row r="291" spans="1:7" ht="15">
      <c r="A291" s="139" t="s">
        <v>19</v>
      </c>
      <c r="B291" s="219"/>
      <c r="C291" s="71" t="s">
        <v>18</v>
      </c>
      <c r="D291" s="71" t="s">
        <v>12</v>
      </c>
      <c r="E291" s="59"/>
      <c r="F291" s="59"/>
      <c r="G291" s="109">
        <f>SUM(G292,G297)</f>
        <v>67</v>
      </c>
    </row>
    <row r="292" spans="1:7" ht="45">
      <c r="A292" s="121" t="s">
        <v>326</v>
      </c>
      <c r="B292" s="219"/>
      <c r="C292" s="66" t="s">
        <v>18</v>
      </c>
      <c r="D292" s="66" t="s">
        <v>12</v>
      </c>
      <c r="E292" s="66" t="s">
        <v>146</v>
      </c>
      <c r="F292" s="66"/>
      <c r="G292" s="109">
        <f>SUM(G293)</f>
        <v>20</v>
      </c>
    </row>
    <row r="293" spans="1:7" ht="16.5" customHeight="1">
      <c r="A293" s="103" t="s">
        <v>363</v>
      </c>
      <c r="B293" s="219"/>
      <c r="C293" s="66" t="s">
        <v>18</v>
      </c>
      <c r="D293" s="66" t="s">
        <v>12</v>
      </c>
      <c r="E293" s="66" t="s">
        <v>147</v>
      </c>
      <c r="F293" s="20"/>
      <c r="G293" s="109">
        <f>SUM(G294)</f>
        <v>20</v>
      </c>
    </row>
    <row r="294" spans="1:7" ht="15">
      <c r="A294" s="98" t="s">
        <v>145</v>
      </c>
      <c r="B294" s="219"/>
      <c r="C294" s="66" t="s">
        <v>18</v>
      </c>
      <c r="D294" s="66" t="s">
        <v>12</v>
      </c>
      <c r="E294" s="66" t="s">
        <v>148</v>
      </c>
      <c r="F294" s="20"/>
      <c r="G294" s="109">
        <f>SUM(G295)</f>
        <v>20</v>
      </c>
    </row>
    <row r="295" spans="1:7" ht="15">
      <c r="A295" s="103" t="s">
        <v>364</v>
      </c>
      <c r="B295" s="219"/>
      <c r="C295" s="66" t="s">
        <v>18</v>
      </c>
      <c r="D295" s="66" t="s">
        <v>12</v>
      </c>
      <c r="E295" s="66" t="s">
        <v>365</v>
      </c>
      <c r="F295" s="20"/>
      <c r="G295" s="109">
        <f>SUM(G296)</f>
        <v>20</v>
      </c>
    </row>
    <row r="296" spans="1:7" ht="30">
      <c r="A296" s="98" t="s">
        <v>88</v>
      </c>
      <c r="B296" s="219"/>
      <c r="C296" s="20" t="s">
        <v>18</v>
      </c>
      <c r="D296" s="20" t="s">
        <v>12</v>
      </c>
      <c r="E296" s="20" t="s">
        <v>365</v>
      </c>
      <c r="F296" s="20" t="s">
        <v>85</v>
      </c>
      <c r="G296" s="101">
        <v>20</v>
      </c>
    </row>
    <row r="297" spans="1:7" ht="45">
      <c r="A297" s="120" t="s">
        <v>328</v>
      </c>
      <c r="B297" s="219"/>
      <c r="C297" s="66" t="s">
        <v>18</v>
      </c>
      <c r="D297" s="66" t="s">
        <v>12</v>
      </c>
      <c r="E297" s="66" t="s">
        <v>212</v>
      </c>
      <c r="F297" s="66"/>
      <c r="G297" s="109">
        <f>SUM(G298)</f>
        <v>47</v>
      </c>
    </row>
    <row r="298" spans="1:7" ht="29.25" customHeight="1">
      <c r="A298" s="120" t="s">
        <v>209</v>
      </c>
      <c r="B298" s="219"/>
      <c r="C298" s="66" t="s">
        <v>18</v>
      </c>
      <c r="D298" s="66" t="s">
        <v>12</v>
      </c>
      <c r="E298" s="66" t="s">
        <v>213</v>
      </c>
      <c r="F298" s="20"/>
      <c r="G298" s="109">
        <f>SUM(G299)</f>
        <v>47</v>
      </c>
    </row>
    <row r="299" spans="1:7" ht="30">
      <c r="A299" s="120" t="s">
        <v>210</v>
      </c>
      <c r="B299" s="219"/>
      <c r="C299" s="66" t="s">
        <v>18</v>
      </c>
      <c r="D299" s="66" t="s">
        <v>12</v>
      </c>
      <c r="E299" s="66" t="s">
        <v>214</v>
      </c>
      <c r="F299" s="20"/>
      <c r="G299" s="109">
        <f>SUM(G300)</f>
        <v>47</v>
      </c>
    </row>
    <row r="300" spans="1:7" ht="46.5" customHeight="1">
      <c r="A300" s="103" t="s">
        <v>319</v>
      </c>
      <c r="B300" s="219"/>
      <c r="C300" s="66" t="s">
        <v>18</v>
      </c>
      <c r="D300" s="66" t="s">
        <v>12</v>
      </c>
      <c r="E300" s="66" t="s">
        <v>320</v>
      </c>
      <c r="F300" s="20"/>
      <c r="G300" s="109">
        <f>SUM(G301:G302)</f>
        <v>47</v>
      </c>
    </row>
    <row r="301" spans="1:7" ht="15">
      <c r="A301" s="98" t="s">
        <v>27</v>
      </c>
      <c r="B301" s="219"/>
      <c r="C301" s="20" t="s">
        <v>18</v>
      </c>
      <c r="D301" s="20" t="s">
        <v>12</v>
      </c>
      <c r="E301" s="66" t="s">
        <v>320</v>
      </c>
      <c r="F301" s="20" t="s">
        <v>86</v>
      </c>
      <c r="G301" s="101">
        <v>10</v>
      </c>
    </row>
    <row r="302" spans="1:7" ht="30">
      <c r="A302" s="98" t="s">
        <v>88</v>
      </c>
      <c r="B302" s="219"/>
      <c r="C302" s="20" t="s">
        <v>18</v>
      </c>
      <c r="D302" s="20" t="s">
        <v>12</v>
      </c>
      <c r="E302" s="20" t="s">
        <v>320</v>
      </c>
      <c r="F302" s="20" t="s">
        <v>85</v>
      </c>
      <c r="G302" s="101">
        <v>37</v>
      </c>
    </row>
    <row r="303" spans="1:7" ht="15">
      <c r="A303" s="123" t="s">
        <v>42</v>
      </c>
      <c r="B303" s="196"/>
      <c r="C303" s="31" t="s">
        <v>43</v>
      </c>
      <c r="D303" s="11"/>
      <c r="E303" s="23"/>
      <c r="F303" s="23"/>
      <c r="G303" s="109">
        <f>SUM(G304,G310)</f>
        <v>2287.9</v>
      </c>
    </row>
    <row r="304" spans="1:7" ht="15">
      <c r="A304" s="129" t="s">
        <v>53</v>
      </c>
      <c r="B304" s="196"/>
      <c r="C304" s="10" t="s">
        <v>43</v>
      </c>
      <c r="D304" s="10" t="s">
        <v>26</v>
      </c>
      <c r="E304" s="23"/>
      <c r="F304" s="23"/>
      <c r="G304" s="109">
        <f>SUM(G305)</f>
        <v>577.6</v>
      </c>
    </row>
    <row r="305" spans="1:7" ht="46.5" customHeight="1">
      <c r="A305" s="124" t="s">
        <v>325</v>
      </c>
      <c r="B305" s="196"/>
      <c r="C305" s="19" t="s">
        <v>43</v>
      </c>
      <c r="D305" s="19" t="s">
        <v>26</v>
      </c>
      <c r="E305" s="19" t="s">
        <v>172</v>
      </c>
      <c r="F305" s="15"/>
      <c r="G305" s="109">
        <f>SUM(G306)</f>
        <v>577.6</v>
      </c>
    </row>
    <row r="306" spans="1:7" ht="30" customHeight="1">
      <c r="A306" s="124" t="s">
        <v>170</v>
      </c>
      <c r="B306" s="196"/>
      <c r="C306" s="15" t="s">
        <v>43</v>
      </c>
      <c r="D306" s="15" t="s">
        <v>26</v>
      </c>
      <c r="E306" s="19" t="s">
        <v>173</v>
      </c>
      <c r="F306" s="15"/>
      <c r="G306" s="109">
        <f>SUM(G307)</f>
        <v>577.6</v>
      </c>
    </row>
    <row r="307" spans="1:7" ht="30">
      <c r="A307" s="124" t="s">
        <v>171</v>
      </c>
      <c r="B307" s="196"/>
      <c r="C307" s="11" t="s">
        <v>43</v>
      </c>
      <c r="D307" s="11" t="s">
        <v>26</v>
      </c>
      <c r="E307" s="19" t="s">
        <v>175</v>
      </c>
      <c r="F307" s="15"/>
      <c r="G307" s="109">
        <f>SUM(G308)</f>
        <v>577.6</v>
      </c>
    </row>
    <row r="308" spans="1:7" ht="45.75" customHeight="1">
      <c r="A308" s="103" t="s">
        <v>174</v>
      </c>
      <c r="B308" s="196"/>
      <c r="C308" s="15" t="s">
        <v>43</v>
      </c>
      <c r="D308" s="15" t="s">
        <v>26</v>
      </c>
      <c r="E308" s="19" t="s">
        <v>177</v>
      </c>
      <c r="F308" s="15"/>
      <c r="G308" s="109">
        <f>SUM(G309)</f>
        <v>577.6</v>
      </c>
    </row>
    <row r="309" spans="1:7" ht="15">
      <c r="A309" s="98" t="s">
        <v>27</v>
      </c>
      <c r="B309" s="196"/>
      <c r="C309" s="12" t="s">
        <v>43</v>
      </c>
      <c r="D309" s="12" t="s">
        <v>26</v>
      </c>
      <c r="E309" s="15" t="s">
        <v>177</v>
      </c>
      <c r="F309" s="15" t="s">
        <v>86</v>
      </c>
      <c r="G309" s="101">
        <v>577.6</v>
      </c>
    </row>
    <row r="310" spans="1:7" ht="15">
      <c r="A310" s="99" t="s">
        <v>45</v>
      </c>
      <c r="B310" s="196"/>
      <c r="C310" s="22" t="s">
        <v>43</v>
      </c>
      <c r="D310" s="22" t="s">
        <v>14</v>
      </c>
      <c r="E310" s="22"/>
      <c r="F310" s="22"/>
      <c r="G310" s="109">
        <f>SUM(G311,G316)</f>
        <v>1710.3</v>
      </c>
    </row>
    <row r="311" spans="1:7" ht="30" customHeight="1">
      <c r="A311" s="131" t="s">
        <v>327</v>
      </c>
      <c r="B311" s="196"/>
      <c r="C311" s="19" t="s">
        <v>43</v>
      </c>
      <c r="D311" s="19" t="s">
        <v>14</v>
      </c>
      <c r="E311" s="19" t="s">
        <v>181</v>
      </c>
      <c r="F311" s="15"/>
      <c r="G311" s="130">
        <f>SUM(G312)</f>
        <v>63.6</v>
      </c>
    </row>
    <row r="312" spans="1:7" ht="30">
      <c r="A312" s="103" t="s">
        <v>178</v>
      </c>
      <c r="B312" s="196"/>
      <c r="C312" s="19" t="s">
        <v>43</v>
      </c>
      <c r="D312" s="19" t="s">
        <v>14</v>
      </c>
      <c r="E312" s="19" t="s">
        <v>182</v>
      </c>
      <c r="F312" s="15"/>
      <c r="G312" s="130">
        <f>SUM(G313)</f>
        <v>63.6</v>
      </c>
    </row>
    <row r="313" spans="1:7" ht="30">
      <c r="A313" s="100" t="s">
        <v>179</v>
      </c>
      <c r="B313" s="196"/>
      <c r="C313" s="11" t="s">
        <v>43</v>
      </c>
      <c r="D313" s="11" t="s">
        <v>14</v>
      </c>
      <c r="E313" s="19" t="s">
        <v>183</v>
      </c>
      <c r="F313" s="22"/>
      <c r="G313" s="109">
        <f>SUM(G314)</f>
        <v>63.6</v>
      </c>
    </row>
    <row r="314" spans="1:7" ht="75">
      <c r="A314" s="103" t="s">
        <v>180</v>
      </c>
      <c r="B314" s="196"/>
      <c r="C314" s="11" t="s">
        <v>43</v>
      </c>
      <c r="D314" s="11" t="s">
        <v>14</v>
      </c>
      <c r="E314" s="19" t="s">
        <v>184</v>
      </c>
      <c r="F314" s="15"/>
      <c r="G314" s="109">
        <f>SUM(G315)</f>
        <v>63.6</v>
      </c>
    </row>
    <row r="315" spans="1:7" ht="15">
      <c r="A315" s="98" t="s">
        <v>27</v>
      </c>
      <c r="B315" s="196"/>
      <c r="C315" s="15" t="s">
        <v>43</v>
      </c>
      <c r="D315" s="15" t="s">
        <v>14</v>
      </c>
      <c r="E315" s="15" t="s">
        <v>184</v>
      </c>
      <c r="F315" s="15" t="s">
        <v>86</v>
      </c>
      <c r="G315" s="134">
        <v>63.6</v>
      </c>
    </row>
    <row r="316" spans="1:7" ht="45" customHeight="1">
      <c r="A316" s="124" t="s">
        <v>324</v>
      </c>
      <c r="B316" s="196"/>
      <c r="C316" s="19" t="s">
        <v>43</v>
      </c>
      <c r="D316" s="19" t="s">
        <v>14</v>
      </c>
      <c r="E316" s="19" t="s">
        <v>154</v>
      </c>
      <c r="F316" s="15"/>
      <c r="G316" s="166">
        <f>SUM(G317)</f>
        <v>1646.7</v>
      </c>
    </row>
    <row r="317" spans="1:7" ht="30">
      <c r="A317" s="103" t="s">
        <v>306</v>
      </c>
      <c r="B317" s="196"/>
      <c r="C317" s="19" t="s">
        <v>43</v>
      </c>
      <c r="D317" s="19" t="s">
        <v>14</v>
      </c>
      <c r="E317" s="19" t="s">
        <v>309</v>
      </c>
      <c r="F317" s="15"/>
      <c r="G317" s="166">
        <f>SUM(G318)</f>
        <v>1646.7</v>
      </c>
    </row>
    <row r="318" spans="1:7" ht="15">
      <c r="A318" s="120" t="s">
        <v>307</v>
      </c>
      <c r="B318" s="196"/>
      <c r="C318" s="19" t="s">
        <v>43</v>
      </c>
      <c r="D318" s="19" t="s">
        <v>14</v>
      </c>
      <c r="E318" s="19" t="s">
        <v>310</v>
      </c>
      <c r="F318" s="15"/>
      <c r="G318" s="166">
        <f>SUM(G319)</f>
        <v>1646.7</v>
      </c>
    </row>
    <row r="319" spans="1:7" ht="30">
      <c r="A319" s="103" t="s">
        <v>308</v>
      </c>
      <c r="B319" s="196"/>
      <c r="C319" s="19" t="s">
        <v>43</v>
      </c>
      <c r="D319" s="19" t="s">
        <v>14</v>
      </c>
      <c r="E319" s="19" t="s">
        <v>383</v>
      </c>
      <c r="F319" s="15"/>
      <c r="G319" s="166">
        <f>SUM(G320)</f>
        <v>1646.7</v>
      </c>
    </row>
    <row r="320" spans="1:7" ht="15">
      <c r="A320" s="98" t="s">
        <v>27</v>
      </c>
      <c r="B320" s="196"/>
      <c r="C320" s="15" t="s">
        <v>43</v>
      </c>
      <c r="D320" s="15" t="s">
        <v>14</v>
      </c>
      <c r="E320" s="15" t="s">
        <v>383</v>
      </c>
      <c r="F320" s="15" t="s">
        <v>86</v>
      </c>
      <c r="G320" s="134">
        <v>1646.7</v>
      </c>
    </row>
    <row r="321" spans="1:7" ht="14.25">
      <c r="A321" s="123" t="s">
        <v>22</v>
      </c>
      <c r="B321" s="54"/>
      <c r="C321" s="31" t="s">
        <v>23</v>
      </c>
      <c r="D321" s="31"/>
      <c r="E321" s="30"/>
      <c r="F321" s="30"/>
      <c r="G321" s="118">
        <f>SUM(G322,G339,G367,G390,G384)</f>
        <v>92608.6</v>
      </c>
    </row>
    <row r="322" spans="1:7" ht="15">
      <c r="A322" s="99" t="s">
        <v>24</v>
      </c>
      <c r="B322" s="54"/>
      <c r="C322" s="10" t="s">
        <v>23</v>
      </c>
      <c r="D322" s="10" t="s">
        <v>12</v>
      </c>
      <c r="E322" s="22"/>
      <c r="F322" s="22"/>
      <c r="G322" s="118">
        <f>SUM(G323,G334)</f>
        <v>23194</v>
      </c>
    </row>
    <row r="323" spans="1:7" ht="45">
      <c r="A323" s="120" t="s">
        <v>326</v>
      </c>
      <c r="B323" s="54"/>
      <c r="C323" s="19" t="s">
        <v>23</v>
      </c>
      <c r="D323" s="19" t="s">
        <v>12</v>
      </c>
      <c r="E323" s="19" t="s">
        <v>146</v>
      </c>
      <c r="F323" s="19"/>
      <c r="G323" s="109">
        <f>SUM(G324)</f>
        <v>23194</v>
      </c>
    </row>
    <row r="324" spans="1:7" ht="30">
      <c r="A324" s="103" t="s">
        <v>185</v>
      </c>
      <c r="B324" s="54"/>
      <c r="C324" s="12" t="s">
        <v>23</v>
      </c>
      <c r="D324" s="12" t="s">
        <v>12</v>
      </c>
      <c r="E324" s="19" t="s">
        <v>188</v>
      </c>
      <c r="F324" s="15"/>
      <c r="G324" s="118">
        <f>SUM(G325)</f>
        <v>23194</v>
      </c>
    </row>
    <row r="325" spans="1:7" ht="15">
      <c r="A325" s="120" t="s">
        <v>186</v>
      </c>
      <c r="B325" s="54"/>
      <c r="C325" s="11" t="s">
        <v>23</v>
      </c>
      <c r="D325" s="11" t="s">
        <v>12</v>
      </c>
      <c r="E325" s="19" t="s">
        <v>189</v>
      </c>
      <c r="F325" s="19"/>
      <c r="G325" s="118">
        <f>SUM(G326,G328,G330,G332)</f>
        <v>23194</v>
      </c>
    </row>
    <row r="326" spans="1:7" ht="30">
      <c r="A326" s="103" t="s">
        <v>187</v>
      </c>
      <c r="B326" s="54"/>
      <c r="C326" s="11" t="s">
        <v>23</v>
      </c>
      <c r="D326" s="11" t="s">
        <v>12</v>
      </c>
      <c r="E326" s="19" t="s">
        <v>190</v>
      </c>
      <c r="F326" s="15"/>
      <c r="G326" s="118">
        <f>SUM(G327)</f>
        <v>7976.8</v>
      </c>
    </row>
    <row r="327" spans="1:7" ht="30">
      <c r="A327" s="98" t="s">
        <v>88</v>
      </c>
      <c r="B327" s="54"/>
      <c r="C327" s="12" t="s">
        <v>23</v>
      </c>
      <c r="D327" s="12" t="s">
        <v>12</v>
      </c>
      <c r="E327" s="15" t="s">
        <v>190</v>
      </c>
      <c r="F327" s="15" t="s">
        <v>85</v>
      </c>
      <c r="G327" s="117">
        <v>7976.8</v>
      </c>
    </row>
    <row r="328" spans="1:7" ht="75" customHeight="1">
      <c r="A328" s="120" t="s">
        <v>191</v>
      </c>
      <c r="B328" s="54"/>
      <c r="C328" s="11" t="s">
        <v>23</v>
      </c>
      <c r="D328" s="11" t="s">
        <v>12</v>
      </c>
      <c r="E328" s="19" t="s">
        <v>192</v>
      </c>
      <c r="F328" s="19"/>
      <c r="G328" s="118">
        <f>SUM(G329)</f>
        <v>14</v>
      </c>
    </row>
    <row r="329" spans="1:7" ht="30">
      <c r="A329" s="98" t="s">
        <v>88</v>
      </c>
      <c r="B329" s="54"/>
      <c r="C329" s="12" t="s">
        <v>23</v>
      </c>
      <c r="D329" s="12" t="s">
        <v>12</v>
      </c>
      <c r="E329" s="15" t="s">
        <v>192</v>
      </c>
      <c r="F329" s="15" t="s">
        <v>85</v>
      </c>
      <c r="G329" s="117">
        <v>14</v>
      </c>
    </row>
    <row r="330" spans="1:7" ht="90">
      <c r="A330" s="120" t="s">
        <v>297</v>
      </c>
      <c r="B330" s="54"/>
      <c r="C330" s="11" t="s">
        <v>23</v>
      </c>
      <c r="D330" s="11" t="s">
        <v>12</v>
      </c>
      <c r="E330" s="19" t="s">
        <v>193</v>
      </c>
      <c r="F330" s="15"/>
      <c r="G330" s="118">
        <f>SUM(G331)</f>
        <v>15203.2</v>
      </c>
    </row>
    <row r="331" spans="1:7" ht="30">
      <c r="A331" s="98" t="s">
        <v>88</v>
      </c>
      <c r="B331" s="56"/>
      <c r="C331" s="12" t="s">
        <v>23</v>
      </c>
      <c r="D331" s="12" t="s">
        <v>12</v>
      </c>
      <c r="E331" s="15" t="s">
        <v>193</v>
      </c>
      <c r="F331" s="15" t="s">
        <v>85</v>
      </c>
      <c r="G331" s="117">
        <v>15203.2</v>
      </c>
    </row>
    <row r="332" spans="1:7" ht="30" hidden="1">
      <c r="A332" s="103" t="s">
        <v>194</v>
      </c>
      <c r="B332" s="54"/>
      <c r="C332" s="11" t="s">
        <v>23</v>
      </c>
      <c r="D332" s="11" t="s">
        <v>12</v>
      </c>
      <c r="E332" s="19" t="s">
        <v>195</v>
      </c>
      <c r="F332" s="15"/>
      <c r="G332" s="118">
        <f>SUM(G333)</f>
        <v>0</v>
      </c>
    </row>
    <row r="333" spans="1:7" ht="30" hidden="1">
      <c r="A333" s="98" t="s">
        <v>88</v>
      </c>
      <c r="B333" s="54"/>
      <c r="C333" s="12" t="s">
        <v>23</v>
      </c>
      <c r="D333" s="12" t="s">
        <v>12</v>
      </c>
      <c r="E333" s="15" t="s">
        <v>195</v>
      </c>
      <c r="F333" s="15" t="s">
        <v>85</v>
      </c>
      <c r="G333" s="117">
        <v>0</v>
      </c>
    </row>
    <row r="334" spans="1:7" ht="45" hidden="1">
      <c r="A334" s="120" t="s">
        <v>328</v>
      </c>
      <c r="B334" s="54"/>
      <c r="C334" s="11" t="s">
        <v>23</v>
      </c>
      <c r="D334" s="11" t="s">
        <v>12</v>
      </c>
      <c r="E334" s="19" t="s">
        <v>212</v>
      </c>
      <c r="F334" s="19"/>
      <c r="G334" s="118">
        <f>SUM(G335)</f>
        <v>0</v>
      </c>
    </row>
    <row r="335" spans="1:7" ht="29.25" hidden="1" customHeight="1">
      <c r="A335" s="120" t="s">
        <v>209</v>
      </c>
      <c r="B335" s="54"/>
      <c r="C335" s="11" t="s">
        <v>23</v>
      </c>
      <c r="D335" s="11" t="s">
        <v>12</v>
      </c>
      <c r="E335" s="19" t="s">
        <v>213</v>
      </c>
      <c r="F335" s="19"/>
      <c r="G335" s="118">
        <f>SUM(G336)</f>
        <v>0</v>
      </c>
    </row>
    <row r="336" spans="1:7" ht="30" hidden="1">
      <c r="A336" s="120" t="s">
        <v>229</v>
      </c>
      <c r="B336" s="54"/>
      <c r="C336" s="11" t="s">
        <v>23</v>
      </c>
      <c r="D336" s="11" t="s">
        <v>12</v>
      </c>
      <c r="E336" s="19" t="s">
        <v>231</v>
      </c>
      <c r="F336" s="19"/>
      <c r="G336" s="118">
        <f>SUM(G337)</f>
        <v>0</v>
      </c>
    </row>
    <row r="337" spans="1:7" ht="60" hidden="1">
      <c r="A337" s="120" t="s">
        <v>298</v>
      </c>
      <c r="B337" s="54"/>
      <c r="C337" s="11" t="s">
        <v>23</v>
      </c>
      <c r="D337" s="11" t="s">
        <v>12</v>
      </c>
      <c r="E337" s="19" t="s">
        <v>292</v>
      </c>
      <c r="F337" s="19"/>
      <c r="G337" s="118">
        <f>SUM(G338)</f>
        <v>0</v>
      </c>
    </row>
    <row r="338" spans="1:7" ht="30" hidden="1">
      <c r="A338" s="98" t="s">
        <v>88</v>
      </c>
      <c r="B338" s="54"/>
      <c r="C338" s="12" t="s">
        <v>23</v>
      </c>
      <c r="D338" s="12" t="s">
        <v>12</v>
      </c>
      <c r="E338" s="15" t="s">
        <v>292</v>
      </c>
      <c r="F338" s="15" t="s">
        <v>85</v>
      </c>
      <c r="G338" s="117">
        <v>0</v>
      </c>
    </row>
    <row r="339" spans="1:7" ht="15">
      <c r="A339" s="99" t="s">
        <v>25</v>
      </c>
      <c r="B339" s="54"/>
      <c r="C339" s="21" t="s">
        <v>23</v>
      </c>
      <c r="D339" s="21" t="s">
        <v>26</v>
      </c>
      <c r="E339" s="21"/>
      <c r="F339" s="21"/>
      <c r="G339" s="118">
        <f>SUM(G340,G359)</f>
        <v>56352.399999999987</v>
      </c>
    </row>
    <row r="340" spans="1:7" ht="45">
      <c r="A340" s="120" t="s">
        <v>326</v>
      </c>
      <c r="B340" s="54"/>
      <c r="C340" s="11" t="s">
        <v>23</v>
      </c>
      <c r="D340" s="11" t="s">
        <v>26</v>
      </c>
      <c r="E340" s="19" t="s">
        <v>146</v>
      </c>
      <c r="F340" s="19"/>
      <c r="G340" s="118">
        <f>SUM(G341)</f>
        <v>55882.69999999999</v>
      </c>
    </row>
    <row r="341" spans="1:7" ht="30">
      <c r="A341" s="103" t="s">
        <v>185</v>
      </c>
      <c r="B341" s="54"/>
      <c r="C341" s="11" t="s">
        <v>23</v>
      </c>
      <c r="D341" s="11" t="s">
        <v>26</v>
      </c>
      <c r="E341" s="19" t="s">
        <v>188</v>
      </c>
      <c r="F341" s="19"/>
      <c r="G341" s="118">
        <f>SUM(G342)</f>
        <v>55882.69999999999</v>
      </c>
    </row>
    <row r="342" spans="1:7" ht="15">
      <c r="A342" s="120" t="s">
        <v>196</v>
      </c>
      <c r="B342" s="54"/>
      <c r="C342" s="11" t="s">
        <v>23</v>
      </c>
      <c r="D342" s="11" t="s">
        <v>26</v>
      </c>
      <c r="E342" s="19" t="s">
        <v>197</v>
      </c>
      <c r="F342" s="19"/>
      <c r="G342" s="118">
        <f>SUM(G343,G349,G347,G353,G355,G345,G357,G351)</f>
        <v>55882.69999999999</v>
      </c>
    </row>
    <row r="343" spans="1:7" ht="30">
      <c r="A343" s="120" t="s">
        <v>187</v>
      </c>
      <c r="B343" s="54"/>
      <c r="C343" s="11" t="s">
        <v>23</v>
      </c>
      <c r="D343" s="11" t="s">
        <v>26</v>
      </c>
      <c r="E343" s="19" t="s">
        <v>198</v>
      </c>
      <c r="F343" s="19"/>
      <c r="G343" s="118">
        <f>SUM(G344)</f>
        <v>16451.2</v>
      </c>
    </row>
    <row r="344" spans="1:7" ht="30">
      <c r="A344" s="98" t="s">
        <v>88</v>
      </c>
      <c r="B344" s="54"/>
      <c r="C344" s="12" t="s">
        <v>23</v>
      </c>
      <c r="D344" s="12" t="s">
        <v>26</v>
      </c>
      <c r="E344" s="15" t="s">
        <v>198</v>
      </c>
      <c r="F344" s="15" t="s">
        <v>85</v>
      </c>
      <c r="G344" s="117">
        <v>16451.2</v>
      </c>
    </row>
    <row r="345" spans="1:7" ht="15">
      <c r="A345" s="103" t="s">
        <v>301</v>
      </c>
      <c r="B345" s="54"/>
      <c r="C345" s="11" t="s">
        <v>23</v>
      </c>
      <c r="D345" s="11" t="s">
        <v>26</v>
      </c>
      <c r="E345" s="19" t="s">
        <v>303</v>
      </c>
      <c r="F345" s="19"/>
      <c r="G345" s="118">
        <f>SUM(G346)</f>
        <v>26.6</v>
      </c>
    </row>
    <row r="346" spans="1:7" ht="30">
      <c r="A346" s="98" t="s">
        <v>88</v>
      </c>
      <c r="B346" s="54"/>
      <c r="C346" s="12" t="s">
        <v>23</v>
      </c>
      <c r="D346" s="12" t="s">
        <v>26</v>
      </c>
      <c r="E346" s="15" t="s">
        <v>303</v>
      </c>
      <c r="F346" s="15" t="s">
        <v>85</v>
      </c>
      <c r="G346" s="117">
        <v>26.6</v>
      </c>
    </row>
    <row r="347" spans="1:7" ht="30">
      <c r="A347" s="120" t="s">
        <v>201</v>
      </c>
      <c r="B347" s="54"/>
      <c r="C347" s="11" t="s">
        <v>23</v>
      </c>
      <c r="D347" s="11" t="s">
        <v>26</v>
      </c>
      <c r="E347" s="11" t="s">
        <v>202</v>
      </c>
      <c r="F347" s="11"/>
      <c r="G347" s="118">
        <f>SUM(G348)</f>
        <v>1561</v>
      </c>
    </row>
    <row r="348" spans="1:7" ht="30">
      <c r="A348" s="98" t="s">
        <v>88</v>
      </c>
      <c r="B348" s="54"/>
      <c r="C348" s="12" t="s">
        <v>23</v>
      </c>
      <c r="D348" s="12" t="s">
        <v>26</v>
      </c>
      <c r="E348" s="12" t="s">
        <v>202</v>
      </c>
      <c r="F348" s="15" t="s">
        <v>85</v>
      </c>
      <c r="G348" s="117">
        <v>1561</v>
      </c>
    </row>
    <row r="349" spans="1:7" ht="45">
      <c r="A349" s="103" t="s">
        <v>283</v>
      </c>
      <c r="B349" s="54"/>
      <c r="C349" s="11" t="s">
        <v>23</v>
      </c>
      <c r="D349" s="11" t="s">
        <v>26</v>
      </c>
      <c r="E349" s="11" t="s">
        <v>282</v>
      </c>
      <c r="F349" s="15"/>
      <c r="G349" s="118">
        <f>SUM(G350)</f>
        <v>628</v>
      </c>
    </row>
    <row r="350" spans="1:7" ht="30">
      <c r="A350" s="98" t="s">
        <v>88</v>
      </c>
      <c r="B350" s="54"/>
      <c r="C350" s="12" t="s">
        <v>23</v>
      </c>
      <c r="D350" s="12" t="s">
        <v>26</v>
      </c>
      <c r="E350" s="12" t="s">
        <v>282</v>
      </c>
      <c r="F350" s="15" t="s">
        <v>85</v>
      </c>
      <c r="G350" s="117">
        <v>628</v>
      </c>
    </row>
    <row r="351" spans="1:7" ht="45">
      <c r="A351" s="103" t="s">
        <v>283</v>
      </c>
      <c r="B351" s="54"/>
      <c r="C351" s="11" t="s">
        <v>23</v>
      </c>
      <c r="D351" s="11" t="s">
        <v>26</v>
      </c>
      <c r="E351" s="11" t="s">
        <v>384</v>
      </c>
      <c r="F351" s="15"/>
      <c r="G351" s="118">
        <f>SUM(G352)</f>
        <v>488.7</v>
      </c>
    </row>
    <row r="352" spans="1:7" ht="30">
      <c r="A352" s="98" t="s">
        <v>88</v>
      </c>
      <c r="B352" s="54"/>
      <c r="C352" s="12" t="s">
        <v>23</v>
      </c>
      <c r="D352" s="12" t="s">
        <v>26</v>
      </c>
      <c r="E352" s="12" t="s">
        <v>384</v>
      </c>
      <c r="F352" s="15" t="s">
        <v>85</v>
      </c>
      <c r="G352" s="117">
        <v>488.7</v>
      </c>
    </row>
    <row r="353" spans="1:7" ht="90">
      <c r="A353" s="120" t="s">
        <v>297</v>
      </c>
      <c r="B353" s="54"/>
      <c r="C353" s="11" t="s">
        <v>23</v>
      </c>
      <c r="D353" s="11" t="s">
        <v>26</v>
      </c>
      <c r="E353" s="19" t="s">
        <v>203</v>
      </c>
      <c r="F353" s="19"/>
      <c r="G353" s="118">
        <f>SUM(G354)</f>
        <v>35841.199999999997</v>
      </c>
    </row>
    <row r="354" spans="1:7" ht="30">
      <c r="A354" s="98" t="s">
        <v>88</v>
      </c>
      <c r="B354" s="54"/>
      <c r="C354" s="12" t="s">
        <v>23</v>
      </c>
      <c r="D354" s="12" t="s">
        <v>26</v>
      </c>
      <c r="E354" s="15" t="s">
        <v>203</v>
      </c>
      <c r="F354" s="15" t="s">
        <v>85</v>
      </c>
      <c r="G354" s="117">
        <v>35841.199999999997</v>
      </c>
    </row>
    <row r="355" spans="1:7" ht="45">
      <c r="A355" s="120" t="s">
        <v>204</v>
      </c>
      <c r="B355" s="54"/>
      <c r="C355" s="11" t="s">
        <v>23</v>
      </c>
      <c r="D355" s="11" t="s">
        <v>26</v>
      </c>
      <c r="E355" s="19" t="s">
        <v>205</v>
      </c>
      <c r="F355" s="19"/>
      <c r="G355" s="118">
        <f>SUM(G356)</f>
        <v>450</v>
      </c>
    </row>
    <row r="356" spans="1:7" ht="30">
      <c r="A356" s="98" t="s">
        <v>88</v>
      </c>
      <c r="B356" s="54"/>
      <c r="C356" s="12" t="s">
        <v>23</v>
      </c>
      <c r="D356" s="12" t="s">
        <v>26</v>
      </c>
      <c r="E356" s="15" t="s">
        <v>205</v>
      </c>
      <c r="F356" s="15" t="s">
        <v>85</v>
      </c>
      <c r="G356" s="117">
        <v>450</v>
      </c>
    </row>
    <row r="357" spans="1:7" ht="30">
      <c r="A357" s="103" t="s">
        <v>339</v>
      </c>
      <c r="B357" s="54"/>
      <c r="C357" s="11" t="s">
        <v>23</v>
      </c>
      <c r="D357" s="11" t="s">
        <v>26</v>
      </c>
      <c r="E357" s="19" t="s">
        <v>338</v>
      </c>
      <c r="F357" s="19"/>
      <c r="G357" s="118">
        <f>SUM(G358)</f>
        <v>436</v>
      </c>
    </row>
    <row r="358" spans="1:7" ht="30">
      <c r="A358" s="98" t="s">
        <v>88</v>
      </c>
      <c r="B358" s="54"/>
      <c r="C358" s="12" t="s">
        <v>23</v>
      </c>
      <c r="D358" s="12" t="s">
        <v>26</v>
      </c>
      <c r="E358" s="15" t="s">
        <v>338</v>
      </c>
      <c r="F358" s="15" t="s">
        <v>85</v>
      </c>
      <c r="G358" s="117">
        <v>436</v>
      </c>
    </row>
    <row r="359" spans="1:7" ht="45">
      <c r="A359" s="120" t="s">
        <v>328</v>
      </c>
      <c r="B359" s="54"/>
      <c r="C359" s="11" t="s">
        <v>23</v>
      </c>
      <c r="D359" s="11" t="s">
        <v>26</v>
      </c>
      <c r="E359" s="19" t="s">
        <v>212</v>
      </c>
      <c r="F359" s="19"/>
      <c r="G359" s="118">
        <f>SUM(G360)</f>
        <v>469.7</v>
      </c>
    </row>
    <row r="360" spans="1:7" ht="30.75" customHeight="1">
      <c r="A360" s="120" t="s">
        <v>209</v>
      </c>
      <c r="B360" s="54"/>
      <c r="C360" s="11" t="s">
        <v>23</v>
      </c>
      <c r="D360" s="11" t="s">
        <v>26</v>
      </c>
      <c r="E360" s="19" t="s">
        <v>213</v>
      </c>
      <c r="F360" s="19"/>
      <c r="G360" s="118">
        <f>SUM(G361,G364)</f>
        <v>469.7</v>
      </c>
    </row>
    <row r="361" spans="1:7" ht="30">
      <c r="A361" s="120" t="s">
        <v>229</v>
      </c>
      <c r="B361" s="54"/>
      <c r="C361" s="11" t="s">
        <v>23</v>
      </c>
      <c r="D361" s="11" t="s">
        <v>26</v>
      </c>
      <c r="E361" s="19" t="s">
        <v>231</v>
      </c>
      <c r="F361" s="19"/>
      <c r="G361" s="118">
        <f>SUM(G362)</f>
        <v>50</v>
      </c>
    </row>
    <row r="362" spans="1:7" ht="60">
      <c r="A362" s="120" t="s">
        <v>298</v>
      </c>
      <c r="B362" s="54"/>
      <c r="C362" s="11" t="s">
        <v>23</v>
      </c>
      <c r="D362" s="11" t="s">
        <v>26</v>
      </c>
      <c r="E362" s="19" t="s">
        <v>292</v>
      </c>
      <c r="F362" s="19"/>
      <c r="G362" s="118">
        <f>SUM(G363)</f>
        <v>50</v>
      </c>
    </row>
    <row r="363" spans="1:7" ht="30">
      <c r="A363" s="98" t="s">
        <v>88</v>
      </c>
      <c r="B363" s="54"/>
      <c r="C363" s="12" t="s">
        <v>23</v>
      </c>
      <c r="D363" s="12" t="s">
        <v>26</v>
      </c>
      <c r="E363" s="15" t="s">
        <v>292</v>
      </c>
      <c r="F363" s="15" t="s">
        <v>85</v>
      </c>
      <c r="G363" s="117">
        <v>50</v>
      </c>
    </row>
    <row r="364" spans="1:7" ht="30">
      <c r="A364" s="120" t="s">
        <v>210</v>
      </c>
      <c r="B364" s="54"/>
      <c r="C364" s="11" t="s">
        <v>23</v>
      </c>
      <c r="D364" s="11" t="s">
        <v>26</v>
      </c>
      <c r="E364" s="19" t="s">
        <v>214</v>
      </c>
      <c r="F364" s="19"/>
      <c r="G364" s="118">
        <f>SUM(G365)</f>
        <v>419.7</v>
      </c>
    </row>
    <row r="365" spans="1:7" ht="45">
      <c r="A365" s="120" t="s">
        <v>211</v>
      </c>
      <c r="B365" s="54"/>
      <c r="C365" s="11" t="s">
        <v>23</v>
      </c>
      <c r="D365" s="11" t="s">
        <v>26</v>
      </c>
      <c r="E365" s="19" t="s">
        <v>215</v>
      </c>
      <c r="F365" s="19"/>
      <c r="G365" s="118">
        <f>SUM(G366)</f>
        <v>419.7</v>
      </c>
    </row>
    <row r="366" spans="1:7" ht="30">
      <c r="A366" s="98" t="s">
        <v>88</v>
      </c>
      <c r="B366" s="54"/>
      <c r="C366" s="12" t="s">
        <v>23</v>
      </c>
      <c r="D366" s="12" t="s">
        <v>26</v>
      </c>
      <c r="E366" s="15" t="s">
        <v>215</v>
      </c>
      <c r="F366" s="15" t="s">
        <v>85</v>
      </c>
      <c r="G366" s="117">
        <v>419.7</v>
      </c>
    </row>
    <row r="367" spans="1:7" ht="14.25" customHeight="1">
      <c r="A367" s="119" t="s">
        <v>293</v>
      </c>
      <c r="B367" s="54"/>
      <c r="C367" s="10" t="s">
        <v>23</v>
      </c>
      <c r="D367" s="10" t="s">
        <v>14</v>
      </c>
      <c r="E367" s="15"/>
      <c r="F367" s="15"/>
      <c r="G367" s="118">
        <f>SUM(G368,G379)</f>
        <v>12327.5</v>
      </c>
    </row>
    <row r="368" spans="1:7" ht="45">
      <c r="A368" s="120" t="s">
        <v>326</v>
      </c>
      <c r="B368" s="54"/>
      <c r="C368" s="11" t="s">
        <v>23</v>
      </c>
      <c r="D368" s="11" t="s">
        <v>14</v>
      </c>
      <c r="E368" s="19" t="s">
        <v>146</v>
      </c>
      <c r="F368" s="15"/>
      <c r="G368" s="118">
        <f>SUM(G369)</f>
        <v>11539.5</v>
      </c>
    </row>
    <row r="369" spans="1:7" ht="30">
      <c r="A369" s="103" t="s">
        <v>185</v>
      </c>
      <c r="B369" s="54"/>
      <c r="C369" s="11" t="s">
        <v>23</v>
      </c>
      <c r="D369" s="11" t="s">
        <v>14</v>
      </c>
      <c r="E369" s="19" t="s">
        <v>188</v>
      </c>
      <c r="F369" s="15"/>
      <c r="G369" s="118">
        <f>SUM(G370)</f>
        <v>11539.5</v>
      </c>
    </row>
    <row r="370" spans="1:7" ht="15">
      <c r="A370" s="103" t="s">
        <v>206</v>
      </c>
      <c r="B370" s="54"/>
      <c r="C370" s="11" t="s">
        <v>23</v>
      </c>
      <c r="D370" s="11" t="s">
        <v>14</v>
      </c>
      <c r="E370" s="19" t="s">
        <v>207</v>
      </c>
      <c r="F370" s="19"/>
      <c r="G370" s="118">
        <f>SUM(G371,G375)</f>
        <v>11539.5</v>
      </c>
    </row>
    <row r="371" spans="1:7" ht="30">
      <c r="A371" s="103" t="s">
        <v>187</v>
      </c>
      <c r="B371" s="54"/>
      <c r="C371" s="11" t="s">
        <v>23</v>
      </c>
      <c r="D371" s="11" t="s">
        <v>14</v>
      </c>
      <c r="E371" s="19" t="s">
        <v>208</v>
      </c>
      <c r="F371" s="19"/>
      <c r="G371" s="118">
        <f>SUM(G372)</f>
        <v>10644.5</v>
      </c>
    </row>
    <row r="372" spans="1:7" ht="30">
      <c r="A372" s="98" t="s">
        <v>88</v>
      </c>
      <c r="B372" s="54"/>
      <c r="C372" s="12" t="s">
        <v>23</v>
      </c>
      <c r="D372" s="12" t="s">
        <v>14</v>
      </c>
      <c r="E372" s="15" t="s">
        <v>208</v>
      </c>
      <c r="F372" s="15" t="s">
        <v>85</v>
      </c>
      <c r="G372" s="117">
        <v>10644.5</v>
      </c>
    </row>
    <row r="373" spans="1:7" ht="15">
      <c r="A373" s="103" t="s">
        <v>301</v>
      </c>
      <c r="B373" s="54"/>
      <c r="C373" s="11" t="s">
        <v>23</v>
      </c>
      <c r="D373" s="11" t="s">
        <v>14</v>
      </c>
      <c r="E373" s="19" t="s">
        <v>340</v>
      </c>
      <c r="F373" s="19"/>
      <c r="G373" s="118">
        <f>SUM(G374)</f>
        <v>94</v>
      </c>
    </row>
    <row r="374" spans="1:7" ht="30">
      <c r="A374" s="98" t="s">
        <v>88</v>
      </c>
      <c r="B374" s="54"/>
      <c r="C374" s="12" t="s">
        <v>23</v>
      </c>
      <c r="D374" s="12" t="s">
        <v>14</v>
      </c>
      <c r="E374" s="15" t="s">
        <v>340</v>
      </c>
      <c r="F374" s="15" t="s">
        <v>85</v>
      </c>
      <c r="G374" s="117">
        <v>94</v>
      </c>
    </row>
    <row r="375" spans="1:7" ht="90">
      <c r="A375" s="120" t="s">
        <v>297</v>
      </c>
      <c r="B375" s="54"/>
      <c r="C375" s="11" t="s">
        <v>23</v>
      </c>
      <c r="D375" s="11" t="s">
        <v>14</v>
      </c>
      <c r="E375" s="19" t="s">
        <v>296</v>
      </c>
      <c r="F375" s="19"/>
      <c r="G375" s="118">
        <f>SUM(G376)</f>
        <v>895</v>
      </c>
    </row>
    <row r="376" spans="1:7" ht="30">
      <c r="A376" s="98" t="s">
        <v>88</v>
      </c>
      <c r="B376" s="54"/>
      <c r="C376" s="12" t="s">
        <v>23</v>
      </c>
      <c r="D376" s="12" t="s">
        <v>14</v>
      </c>
      <c r="E376" s="15" t="s">
        <v>296</v>
      </c>
      <c r="F376" s="15" t="s">
        <v>85</v>
      </c>
      <c r="G376" s="117">
        <v>895</v>
      </c>
    </row>
    <row r="377" spans="1:7" ht="30">
      <c r="A377" s="103" t="s">
        <v>339</v>
      </c>
      <c r="B377" s="54"/>
      <c r="C377" s="11" t="s">
        <v>23</v>
      </c>
      <c r="D377" s="11" t="s">
        <v>14</v>
      </c>
      <c r="E377" s="19" t="s">
        <v>341</v>
      </c>
      <c r="F377" s="19"/>
      <c r="G377" s="118">
        <f>SUM(G378)</f>
        <v>664</v>
      </c>
    </row>
    <row r="378" spans="1:7" ht="30">
      <c r="A378" s="98" t="s">
        <v>88</v>
      </c>
      <c r="B378" s="54"/>
      <c r="C378" s="12" t="s">
        <v>23</v>
      </c>
      <c r="D378" s="12" t="s">
        <v>14</v>
      </c>
      <c r="E378" s="15" t="s">
        <v>341</v>
      </c>
      <c r="F378" s="15" t="s">
        <v>85</v>
      </c>
      <c r="G378" s="117">
        <v>664</v>
      </c>
    </row>
    <row r="379" spans="1:7" ht="45">
      <c r="A379" s="120" t="s">
        <v>328</v>
      </c>
      <c r="B379" s="54"/>
      <c r="C379" s="11" t="s">
        <v>23</v>
      </c>
      <c r="D379" s="11" t="s">
        <v>14</v>
      </c>
      <c r="E379" s="19" t="s">
        <v>212</v>
      </c>
      <c r="F379" s="19"/>
      <c r="G379" s="118">
        <f>SUM(G380,G373,G377)</f>
        <v>788</v>
      </c>
    </row>
    <row r="380" spans="1:7" ht="28.5" customHeight="1">
      <c r="A380" s="120" t="s">
        <v>209</v>
      </c>
      <c r="B380" s="54"/>
      <c r="C380" s="11" t="s">
        <v>23</v>
      </c>
      <c r="D380" s="11" t="s">
        <v>14</v>
      </c>
      <c r="E380" s="19" t="s">
        <v>213</v>
      </c>
      <c r="F380" s="19"/>
      <c r="G380" s="118">
        <f>SUM(G381)</f>
        <v>30</v>
      </c>
    </row>
    <row r="381" spans="1:7" ht="30">
      <c r="A381" s="120" t="s">
        <v>229</v>
      </c>
      <c r="B381" s="54"/>
      <c r="C381" s="11" t="s">
        <v>23</v>
      </c>
      <c r="D381" s="11" t="s">
        <v>14</v>
      </c>
      <c r="E381" s="19" t="s">
        <v>231</v>
      </c>
      <c r="F381" s="19"/>
      <c r="G381" s="118">
        <f>SUM(G382)</f>
        <v>30</v>
      </c>
    </row>
    <row r="382" spans="1:7" ht="60">
      <c r="A382" s="120" t="s">
        <v>298</v>
      </c>
      <c r="B382" s="54"/>
      <c r="C382" s="11" t="s">
        <v>23</v>
      </c>
      <c r="D382" s="11" t="s">
        <v>14</v>
      </c>
      <c r="E382" s="19" t="s">
        <v>292</v>
      </c>
      <c r="F382" s="19"/>
      <c r="G382" s="118">
        <f>SUM(G383)</f>
        <v>30</v>
      </c>
    </row>
    <row r="383" spans="1:7" ht="30">
      <c r="A383" s="98" t="s">
        <v>88</v>
      </c>
      <c r="B383" s="54"/>
      <c r="C383" s="12" t="s">
        <v>23</v>
      </c>
      <c r="D383" s="12" t="s">
        <v>14</v>
      </c>
      <c r="E383" s="15" t="s">
        <v>292</v>
      </c>
      <c r="F383" s="15" t="s">
        <v>85</v>
      </c>
      <c r="G383" s="117">
        <v>30</v>
      </c>
    </row>
    <row r="384" spans="1:7" ht="15">
      <c r="A384" s="119" t="s">
        <v>28</v>
      </c>
      <c r="B384" s="54"/>
      <c r="C384" s="10" t="s">
        <v>23</v>
      </c>
      <c r="D384" s="10" t="s">
        <v>23</v>
      </c>
      <c r="E384" s="15"/>
      <c r="F384" s="15"/>
      <c r="G384" s="118">
        <f>SUM(G385)</f>
        <v>21.1</v>
      </c>
    </row>
    <row r="385" spans="1:7" ht="45">
      <c r="A385" s="120" t="s">
        <v>326</v>
      </c>
      <c r="B385" s="54"/>
      <c r="C385" s="11" t="s">
        <v>23</v>
      </c>
      <c r="D385" s="11" t="s">
        <v>23</v>
      </c>
      <c r="E385" s="19" t="s">
        <v>146</v>
      </c>
      <c r="F385" s="15"/>
      <c r="G385" s="118">
        <f>SUM(G386)</f>
        <v>21.1</v>
      </c>
    </row>
    <row r="386" spans="1:7" ht="15">
      <c r="A386" s="103" t="s">
        <v>216</v>
      </c>
      <c r="B386" s="54"/>
      <c r="C386" s="11" t="s">
        <v>23</v>
      </c>
      <c r="D386" s="11" t="s">
        <v>23</v>
      </c>
      <c r="E386" s="19" t="s">
        <v>147</v>
      </c>
      <c r="F386" s="15"/>
      <c r="G386" s="118">
        <f>SUM(G387)</f>
        <v>21.1</v>
      </c>
    </row>
    <row r="387" spans="1:7" ht="30">
      <c r="A387" s="103" t="s">
        <v>366</v>
      </c>
      <c r="B387" s="54"/>
      <c r="C387" s="11" t="s">
        <v>23</v>
      </c>
      <c r="D387" s="11" t="s">
        <v>23</v>
      </c>
      <c r="E387" s="19" t="s">
        <v>367</v>
      </c>
      <c r="F387" s="15"/>
      <c r="G387" s="118">
        <f>SUM(G388)</f>
        <v>21.1</v>
      </c>
    </row>
    <row r="388" spans="1:7" ht="15">
      <c r="A388" s="103" t="s">
        <v>368</v>
      </c>
      <c r="B388" s="54"/>
      <c r="C388" s="11" t="s">
        <v>23</v>
      </c>
      <c r="D388" s="11" t="s">
        <v>23</v>
      </c>
      <c r="E388" s="19" t="s">
        <v>369</v>
      </c>
      <c r="F388" s="15"/>
      <c r="G388" s="118">
        <f>SUM(G389)</f>
        <v>21.1</v>
      </c>
    </row>
    <row r="389" spans="1:7" ht="30">
      <c r="A389" s="98" t="s">
        <v>88</v>
      </c>
      <c r="B389" s="54"/>
      <c r="C389" s="12" t="s">
        <v>23</v>
      </c>
      <c r="D389" s="12" t="s">
        <v>23</v>
      </c>
      <c r="E389" s="19" t="s">
        <v>369</v>
      </c>
      <c r="F389" s="15" t="s">
        <v>85</v>
      </c>
      <c r="G389" s="117">
        <v>21.1</v>
      </c>
    </row>
    <row r="390" spans="1:7" ht="15">
      <c r="A390" s="99" t="s">
        <v>29</v>
      </c>
      <c r="B390" s="54"/>
      <c r="C390" s="22" t="s">
        <v>23</v>
      </c>
      <c r="D390" s="22" t="s">
        <v>30</v>
      </c>
      <c r="E390" s="22"/>
      <c r="F390" s="22"/>
      <c r="G390" s="109">
        <f>SUM(G391,G398)</f>
        <v>713.59999999999991</v>
      </c>
    </row>
    <row r="391" spans="1:7" ht="45">
      <c r="A391" s="120" t="s">
        <v>326</v>
      </c>
      <c r="B391" s="54"/>
      <c r="C391" s="11" t="s">
        <v>23</v>
      </c>
      <c r="D391" s="11" t="s">
        <v>30</v>
      </c>
      <c r="E391" s="19" t="s">
        <v>146</v>
      </c>
      <c r="F391" s="19"/>
      <c r="G391" s="118">
        <f>SUM(G392)</f>
        <v>580.4</v>
      </c>
    </row>
    <row r="392" spans="1:7" ht="30">
      <c r="A392" s="103" t="s">
        <v>185</v>
      </c>
      <c r="B392" s="54"/>
      <c r="C392" s="11" t="s">
        <v>23</v>
      </c>
      <c r="D392" s="11" t="s">
        <v>30</v>
      </c>
      <c r="E392" s="19" t="s">
        <v>188</v>
      </c>
      <c r="F392" s="19"/>
      <c r="G392" s="118">
        <f>SUM(G393)</f>
        <v>580.4</v>
      </c>
    </row>
    <row r="393" spans="1:7" ht="15">
      <c r="A393" s="120" t="s">
        <v>196</v>
      </c>
      <c r="B393" s="54"/>
      <c r="C393" s="11" t="s">
        <v>23</v>
      </c>
      <c r="D393" s="11" t="s">
        <v>30</v>
      </c>
      <c r="E393" s="19" t="s">
        <v>197</v>
      </c>
      <c r="F393" s="19"/>
      <c r="G393" s="118">
        <f>SUM(G394,G396)</f>
        <v>580.4</v>
      </c>
    </row>
    <row r="394" spans="1:7" ht="28.5" customHeight="1">
      <c r="A394" s="120" t="s">
        <v>199</v>
      </c>
      <c r="B394" s="54"/>
      <c r="C394" s="11" t="s">
        <v>23</v>
      </c>
      <c r="D394" s="11" t="s">
        <v>30</v>
      </c>
      <c r="E394" s="19" t="s">
        <v>200</v>
      </c>
      <c r="F394" s="19"/>
      <c r="G394" s="118">
        <f>SUM(G395)</f>
        <v>565.4</v>
      </c>
    </row>
    <row r="395" spans="1:7" ht="30">
      <c r="A395" s="98" t="s">
        <v>88</v>
      </c>
      <c r="B395" s="54"/>
      <c r="C395" s="12" t="s">
        <v>23</v>
      </c>
      <c r="D395" s="12" t="s">
        <v>30</v>
      </c>
      <c r="E395" s="15" t="s">
        <v>200</v>
      </c>
      <c r="F395" s="15" t="s">
        <v>85</v>
      </c>
      <c r="G395" s="117">
        <v>565.4</v>
      </c>
    </row>
    <row r="396" spans="1:7" ht="43.5" customHeight="1">
      <c r="A396" s="120" t="s">
        <v>302</v>
      </c>
      <c r="B396" s="54"/>
      <c r="C396" s="11" t="s">
        <v>23</v>
      </c>
      <c r="D396" s="11" t="s">
        <v>30</v>
      </c>
      <c r="E396" s="19" t="s">
        <v>381</v>
      </c>
      <c r="F396" s="19"/>
      <c r="G396" s="118">
        <f>SUM(G397)</f>
        <v>15</v>
      </c>
    </row>
    <row r="397" spans="1:7" ht="30">
      <c r="A397" s="98" t="s">
        <v>88</v>
      </c>
      <c r="B397" s="54"/>
      <c r="C397" s="12" t="s">
        <v>23</v>
      </c>
      <c r="D397" s="12" t="s">
        <v>30</v>
      </c>
      <c r="E397" s="15" t="s">
        <v>381</v>
      </c>
      <c r="F397" s="15" t="s">
        <v>85</v>
      </c>
      <c r="G397" s="117">
        <v>15</v>
      </c>
    </row>
    <row r="398" spans="1:7" ht="45">
      <c r="A398" s="120" t="s">
        <v>328</v>
      </c>
      <c r="B398" s="196"/>
      <c r="C398" s="11" t="s">
        <v>23</v>
      </c>
      <c r="D398" s="11" t="s">
        <v>30</v>
      </c>
      <c r="E398" s="19" t="s">
        <v>212</v>
      </c>
      <c r="F398" s="15"/>
      <c r="G398" s="109">
        <f>SUM(G399)</f>
        <v>133.19999999999999</v>
      </c>
    </row>
    <row r="399" spans="1:7" ht="30.75" customHeight="1">
      <c r="A399" s="120" t="s">
        <v>209</v>
      </c>
      <c r="B399" s="196"/>
      <c r="C399" s="11" t="s">
        <v>23</v>
      </c>
      <c r="D399" s="11" t="s">
        <v>30</v>
      </c>
      <c r="E399" s="19" t="s">
        <v>213</v>
      </c>
      <c r="F399" s="15"/>
      <c r="G399" s="109">
        <f>SUM(G400)</f>
        <v>133.19999999999999</v>
      </c>
    </row>
    <row r="400" spans="1:7" ht="30">
      <c r="A400" s="120" t="s">
        <v>210</v>
      </c>
      <c r="B400" s="196"/>
      <c r="C400" s="11" t="s">
        <v>23</v>
      </c>
      <c r="D400" s="11" t="s">
        <v>30</v>
      </c>
      <c r="E400" s="19" t="s">
        <v>214</v>
      </c>
      <c r="F400" s="15"/>
      <c r="G400" s="109">
        <f>SUM(G401)</f>
        <v>133.19999999999999</v>
      </c>
    </row>
    <row r="401" spans="1:7" ht="30">
      <c r="A401" s="81" t="s">
        <v>253</v>
      </c>
      <c r="B401" s="196"/>
      <c r="C401" s="11" t="s">
        <v>23</v>
      </c>
      <c r="D401" s="11" t="s">
        <v>30</v>
      </c>
      <c r="E401" s="88" t="s">
        <v>252</v>
      </c>
      <c r="F401" s="89"/>
      <c r="G401" s="97">
        <f>SUM(G402)</f>
        <v>133.19999999999999</v>
      </c>
    </row>
    <row r="402" spans="1:7" ht="30">
      <c r="A402" s="98" t="s">
        <v>88</v>
      </c>
      <c r="B402" s="196"/>
      <c r="C402" s="12" t="s">
        <v>23</v>
      </c>
      <c r="D402" s="12" t="s">
        <v>30</v>
      </c>
      <c r="E402" s="87" t="s">
        <v>252</v>
      </c>
      <c r="F402" s="90">
        <v>600</v>
      </c>
      <c r="G402" s="96">
        <v>133.19999999999999</v>
      </c>
    </row>
    <row r="403" spans="1:7" ht="15">
      <c r="A403" s="123" t="s">
        <v>31</v>
      </c>
      <c r="B403" s="196"/>
      <c r="C403" s="25" t="s">
        <v>32</v>
      </c>
      <c r="D403" s="25"/>
      <c r="E403" s="25"/>
      <c r="F403" s="25"/>
      <c r="G403" s="109">
        <f t="shared" ref="G403:G408" si="7">SUM(G404)</f>
        <v>1011.2</v>
      </c>
    </row>
    <row r="404" spans="1:7" ht="15">
      <c r="A404" s="108" t="s">
        <v>33</v>
      </c>
      <c r="B404" s="196"/>
      <c r="C404" s="10" t="s">
        <v>32</v>
      </c>
      <c r="D404" s="10" t="s">
        <v>18</v>
      </c>
      <c r="E404" s="21"/>
      <c r="F404" s="21"/>
      <c r="G404" s="109">
        <f t="shared" si="7"/>
        <v>1011.2</v>
      </c>
    </row>
    <row r="405" spans="1:7" ht="45">
      <c r="A405" s="120" t="s">
        <v>328</v>
      </c>
      <c r="B405" s="196"/>
      <c r="C405" s="11" t="s">
        <v>32</v>
      </c>
      <c r="D405" s="11" t="s">
        <v>18</v>
      </c>
      <c r="E405" s="19" t="s">
        <v>212</v>
      </c>
      <c r="F405" s="23"/>
      <c r="G405" s="109">
        <f t="shared" si="7"/>
        <v>1011.2</v>
      </c>
    </row>
    <row r="406" spans="1:7" ht="30" customHeight="1">
      <c r="A406" s="120" t="s">
        <v>209</v>
      </c>
      <c r="B406" s="196"/>
      <c r="C406" s="11" t="s">
        <v>32</v>
      </c>
      <c r="D406" s="11" t="s">
        <v>18</v>
      </c>
      <c r="E406" s="19" t="s">
        <v>213</v>
      </c>
      <c r="F406" s="23"/>
      <c r="G406" s="109">
        <f t="shared" si="7"/>
        <v>1011.2</v>
      </c>
    </row>
    <row r="407" spans="1:7" ht="30">
      <c r="A407" s="103" t="s">
        <v>229</v>
      </c>
      <c r="B407" s="196"/>
      <c r="C407" s="11" t="s">
        <v>32</v>
      </c>
      <c r="D407" s="11" t="s">
        <v>18</v>
      </c>
      <c r="E407" s="23" t="s">
        <v>231</v>
      </c>
      <c r="F407" s="15"/>
      <c r="G407" s="118">
        <f t="shared" si="7"/>
        <v>1011.2</v>
      </c>
    </row>
    <row r="408" spans="1:7" ht="45" customHeight="1">
      <c r="A408" s="103" t="s">
        <v>230</v>
      </c>
      <c r="B408" s="196"/>
      <c r="C408" s="11" t="s">
        <v>32</v>
      </c>
      <c r="D408" s="11" t="s">
        <v>18</v>
      </c>
      <c r="E408" s="23" t="s">
        <v>232</v>
      </c>
      <c r="F408" s="15"/>
      <c r="G408" s="118">
        <f t="shared" si="7"/>
        <v>1011.2</v>
      </c>
    </row>
    <row r="409" spans="1:7" ht="30">
      <c r="A409" s="98" t="s">
        <v>88</v>
      </c>
      <c r="B409" s="196"/>
      <c r="C409" s="24" t="s">
        <v>32</v>
      </c>
      <c r="D409" s="24" t="s">
        <v>18</v>
      </c>
      <c r="E409" s="24" t="s">
        <v>232</v>
      </c>
      <c r="F409" s="15" t="s">
        <v>85</v>
      </c>
      <c r="G409" s="140">
        <v>1011.2</v>
      </c>
    </row>
    <row r="410" spans="1:7" ht="15">
      <c r="A410" s="132" t="s">
        <v>34</v>
      </c>
      <c r="B410" s="196"/>
      <c r="C410" s="31" t="s">
        <v>35</v>
      </c>
      <c r="D410" s="31"/>
      <c r="E410" s="25"/>
      <c r="F410" s="25"/>
      <c r="G410" s="109">
        <f t="shared" ref="G410:G415" si="8">SUM(G411)</f>
        <v>43.8</v>
      </c>
    </row>
    <row r="411" spans="1:7" ht="15">
      <c r="A411" s="99" t="s">
        <v>36</v>
      </c>
      <c r="B411" s="196"/>
      <c r="C411" s="22" t="s">
        <v>35</v>
      </c>
      <c r="D411" s="22" t="s">
        <v>12</v>
      </c>
      <c r="E411" s="22"/>
      <c r="F411" s="22"/>
      <c r="G411" s="109">
        <f t="shared" si="8"/>
        <v>43.8</v>
      </c>
    </row>
    <row r="412" spans="1:7" ht="45">
      <c r="A412" s="120" t="s">
        <v>326</v>
      </c>
      <c r="B412" s="196"/>
      <c r="C412" s="19" t="s">
        <v>35</v>
      </c>
      <c r="D412" s="19" t="s">
        <v>12</v>
      </c>
      <c r="E412" s="19" t="s">
        <v>146</v>
      </c>
      <c r="F412" s="22"/>
      <c r="G412" s="109">
        <f t="shared" si="8"/>
        <v>43.8</v>
      </c>
    </row>
    <row r="413" spans="1:7" ht="30">
      <c r="A413" s="103" t="s">
        <v>185</v>
      </c>
      <c r="B413" s="196"/>
      <c r="C413" s="19" t="s">
        <v>35</v>
      </c>
      <c r="D413" s="19" t="s">
        <v>12</v>
      </c>
      <c r="E413" s="19" t="s">
        <v>188</v>
      </c>
      <c r="F413" s="22"/>
      <c r="G413" s="109">
        <f t="shared" si="8"/>
        <v>43.8</v>
      </c>
    </row>
    <row r="414" spans="1:7" ht="15">
      <c r="A414" s="103" t="s">
        <v>206</v>
      </c>
      <c r="B414" s="196"/>
      <c r="C414" s="19" t="s">
        <v>35</v>
      </c>
      <c r="D414" s="19" t="s">
        <v>12</v>
      </c>
      <c r="E414" s="19" t="s">
        <v>207</v>
      </c>
      <c r="F414" s="22"/>
      <c r="G414" s="109">
        <f t="shared" si="8"/>
        <v>43.8</v>
      </c>
    </row>
    <row r="415" spans="1:7" ht="28.5" customHeight="1">
      <c r="A415" s="103" t="s">
        <v>343</v>
      </c>
      <c r="B415" s="196"/>
      <c r="C415" s="19" t="s">
        <v>35</v>
      </c>
      <c r="D415" s="19" t="s">
        <v>12</v>
      </c>
      <c r="E415" s="19" t="s">
        <v>342</v>
      </c>
      <c r="F415" s="22"/>
      <c r="G415" s="109">
        <f t="shared" si="8"/>
        <v>43.8</v>
      </c>
    </row>
    <row r="416" spans="1:7" ht="30">
      <c r="A416" s="98" t="s">
        <v>88</v>
      </c>
      <c r="B416" s="196"/>
      <c r="C416" s="24" t="s">
        <v>35</v>
      </c>
      <c r="D416" s="24" t="s">
        <v>12</v>
      </c>
      <c r="E416" s="15" t="s">
        <v>342</v>
      </c>
      <c r="F416" s="12" t="s">
        <v>85</v>
      </c>
      <c r="G416" s="101">
        <v>43.8</v>
      </c>
    </row>
    <row r="417" spans="1:7" ht="15">
      <c r="A417" s="141" t="s">
        <v>89</v>
      </c>
      <c r="B417" s="196"/>
      <c r="C417" s="31" t="s">
        <v>16</v>
      </c>
      <c r="D417" s="31"/>
      <c r="E417" s="31"/>
      <c r="F417" s="31"/>
      <c r="G417" s="109">
        <f t="shared" ref="G417:G422" si="9">SUM(G418)</f>
        <v>5.8</v>
      </c>
    </row>
    <row r="418" spans="1:7" ht="15" customHeight="1">
      <c r="A418" s="99" t="s">
        <v>90</v>
      </c>
      <c r="B418" s="196"/>
      <c r="C418" s="22" t="s">
        <v>16</v>
      </c>
      <c r="D418" s="22" t="s">
        <v>12</v>
      </c>
      <c r="E418" s="19"/>
      <c r="F418" s="19"/>
      <c r="G418" s="109">
        <f t="shared" si="9"/>
        <v>5.8</v>
      </c>
    </row>
    <row r="419" spans="1:7" ht="75">
      <c r="A419" s="110" t="s">
        <v>322</v>
      </c>
      <c r="B419" s="196"/>
      <c r="C419" s="19" t="s">
        <v>16</v>
      </c>
      <c r="D419" s="19" t="s">
        <v>12</v>
      </c>
      <c r="E419" s="19" t="s">
        <v>107</v>
      </c>
      <c r="F419" s="19"/>
      <c r="G419" s="109">
        <f t="shared" si="9"/>
        <v>5.8</v>
      </c>
    </row>
    <row r="420" spans="1:7" ht="28.5" customHeight="1">
      <c r="A420" s="100" t="s">
        <v>121</v>
      </c>
      <c r="B420" s="196"/>
      <c r="C420" s="19" t="s">
        <v>16</v>
      </c>
      <c r="D420" s="19" t="s">
        <v>12</v>
      </c>
      <c r="E420" s="75" t="s">
        <v>126</v>
      </c>
      <c r="F420" s="75"/>
      <c r="G420" s="109">
        <f t="shared" si="9"/>
        <v>5.8</v>
      </c>
    </row>
    <row r="421" spans="1:7" ht="30">
      <c r="A421" s="100" t="s">
        <v>122</v>
      </c>
      <c r="B421" s="196"/>
      <c r="C421" s="19" t="s">
        <v>16</v>
      </c>
      <c r="D421" s="19" t="s">
        <v>12</v>
      </c>
      <c r="E421" s="75" t="s">
        <v>124</v>
      </c>
      <c r="F421" s="75"/>
      <c r="G421" s="109">
        <f t="shared" si="9"/>
        <v>5.8</v>
      </c>
    </row>
    <row r="422" spans="1:7" ht="15">
      <c r="A422" s="100" t="s">
        <v>245</v>
      </c>
      <c r="B422" s="196"/>
      <c r="C422" s="19" t="s">
        <v>16</v>
      </c>
      <c r="D422" s="19" t="s">
        <v>12</v>
      </c>
      <c r="E422" s="75" t="s">
        <v>246</v>
      </c>
      <c r="F422" s="75"/>
      <c r="G422" s="109">
        <f t="shared" si="9"/>
        <v>5.8</v>
      </c>
    </row>
    <row r="423" spans="1:7" ht="15">
      <c r="A423" s="98" t="s">
        <v>91</v>
      </c>
      <c r="B423" s="196"/>
      <c r="C423" s="34" t="s">
        <v>16</v>
      </c>
      <c r="D423" s="34" t="s">
        <v>12</v>
      </c>
      <c r="E423" s="34" t="s">
        <v>246</v>
      </c>
      <c r="F423" s="34" t="s">
        <v>92</v>
      </c>
      <c r="G423" s="101">
        <v>5.8</v>
      </c>
    </row>
    <row r="424" spans="1:7" ht="27.75" customHeight="1">
      <c r="A424" s="142" t="s">
        <v>290</v>
      </c>
      <c r="B424" s="196"/>
      <c r="C424" s="76" t="s">
        <v>60</v>
      </c>
      <c r="D424" s="14"/>
      <c r="E424" s="14"/>
      <c r="F424" s="14"/>
      <c r="G424" s="143">
        <f t="shared" ref="G424:G429" si="10">SUM(G425)</f>
        <v>2411</v>
      </c>
    </row>
    <row r="425" spans="1:7" ht="30">
      <c r="A425" s="144" t="s">
        <v>61</v>
      </c>
      <c r="B425" s="196"/>
      <c r="C425" s="64" t="s">
        <v>60</v>
      </c>
      <c r="D425" s="64" t="s">
        <v>12</v>
      </c>
      <c r="E425" s="65"/>
      <c r="F425" s="65"/>
      <c r="G425" s="145">
        <f t="shared" si="10"/>
        <v>2411</v>
      </c>
    </row>
    <row r="426" spans="1:7" ht="75">
      <c r="A426" s="110" t="s">
        <v>322</v>
      </c>
      <c r="B426" s="196"/>
      <c r="C426" s="35" t="s">
        <v>60</v>
      </c>
      <c r="D426" s="35" t="s">
        <v>12</v>
      </c>
      <c r="E426" s="19" t="s">
        <v>107</v>
      </c>
      <c r="F426" s="35"/>
      <c r="G426" s="145">
        <f t="shared" si="10"/>
        <v>2411</v>
      </c>
    </row>
    <row r="427" spans="1:7" ht="30.75" customHeight="1">
      <c r="A427" s="100" t="s">
        <v>121</v>
      </c>
      <c r="B427" s="196"/>
      <c r="C427" s="35" t="s">
        <v>60</v>
      </c>
      <c r="D427" s="35" t="s">
        <v>12</v>
      </c>
      <c r="E427" s="75" t="s">
        <v>126</v>
      </c>
      <c r="F427" s="35"/>
      <c r="G427" s="145">
        <f t="shared" si="10"/>
        <v>2411</v>
      </c>
    </row>
    <row r="428" spans="1:7" ht="30">
      <c r="A428" s="100" t="s">
        <v>122</v>
      </c>
      <c r="B428" s="196"/>
      <c r="C428" s="35" t="s">
        <v>60</v>
      </c>
      <c r="D428" s="35" t="s">
        <v>12</v>
      </c>
      <c r="E428" s="75" t="s">
        <v>124</v>
      </c>
      <c r="F428" s="35"/>
      <c r="G428" s="145">
        <f t="shared" si="10"/>
        <v>2411</v>
      </c>
    </row>
    <row r="429" spans="1:7" ht="14.25" customHeight="1">
      <c r="A429" s="120" t="s">
        <v>247</v>
      </c>
      <c r="B429" s="196"/>
      <c r="C429" s="35" t="s">
        <v>60</v>
      </c>
      <c r="D429" s="35" t="s">
        <v>12</v>
      </c>
      <c r="E429" s="35" t="s">
        <v>248</v>
      </c>
      <c r="F429" s="35"/>
      <c r="G429" s="145">
        <f t="shared" si="10"/>
        <v>2411</v>
      </c>
    </row>
    <row r="430" spans="1:7" ht="15.75" thickBot="1">
      <c r="A430" s="98" t="s">
        <v>27</v>
      </c>
      <c r="B430" s="196"/>
      <c r="C430" s="36" t="s">
        <v>60</v>
      </c>
      <c r="D430" s="36" t="s">
        <v>12</v>
      </c>
      <c r="E430" s="36" t="s">
        <v>248</v>
      </c>
      <c r="F430" s="36" t="s">
        <v>86</v>
      </c>
      <c r="G430" s="117">
        <v>2411</v>
      </c>
    </row>
    <row r="431" spans="1:7" ht="33" thickTop="1" thickBot="1">
      <c r="A431" s="104" t="s">
        <v>62</v>
      </c>
      <c r="B431" s="8" t="s">
        <v>63</v>
      </c>
      <c r="C431" s="27"/>
      <c r="D431" s="27"/>
      <c r="E431" s="27"/>
      <c r="F431" s="27"/>
      <c r="G431" s="115">
        <f>SUM(G432,G448,G455)</f>
        <v>1440.1000000000001</v>
      </c>
    </row>
    <row r="432" spans="1:7" ht="15.75" thickTop="1">
      <c r="A432" s="106" t="s">
        <v>11</v>
      </c>
      <c r="B432" s="57"/>
      <c r="C432" s="68" t="s">
        <v>12</v>
      </c>
      <c r="D432" s="57"/>
      <c r="E432" s="57"/>
      <c r="F432" s="57"/>
      <c r="G432" s="116">
        <f>SUM(G433)</f>
        <v>1236.6000000000001</v>
      </c>
    </row>
    <row r="433" spans="1:7" ht="15">
      <c r="A433" s="99" t="s">
        <v>15</v>
      </c>
      <c r="B433" s="196"/>
      <c r="C433" s="10" t="s">
        <v>12</v>
      </c>
      <c r="D433" s="10" t="s">
        <v>16</v>
      </c>
      <c r="E433" s="22"/>
      <c r="F433" s="22"/>
      <c r="G433" s="109">
        <f>SUM(G434)</f>
        <v>1236.6000000000001</v>
      </c>
    </row>
    <row r="434" spans="1:7" ht="75">
      <c r="A434" s="110" t="s">
        <v>322</v>
      </c>
      <c r="B434" s="196"/>
      <c r="C434" s="19" t="s">
        <v>12</v>
      </c>
      <c r="D434" s="19" t="s">
        <v>16</v>
      </c>
      <c r="E434" s="19" t="s">
        <v>107</v>
      </c>
      <c r="F434" s="33"/>
      <c r="G434" s="109">
        <f>SUM(G435,G441)</f>
        <v>1236.6000000000001</v>
      </c>
    </row>
    <row r="435" spans="1:7" ht="30">
      <c r="A435" s="110" t="s">
        <v>98</v>
      </c>
      <c r="B435" s="196"/>
      <c r="C435" s="19" t="s">
        <v>12</v>
      </c>
      <c r="D435" s="19" t="s">
        <v>16</v>
      </c>
      <c r="E435" s="19" t="s">
        <v>108</v>
      </c>
      <c r="F435" s="33"/>
      <c r="G435" s="109">
        <f>SUM(G436)</f>
        <v>1124.4000000000001</v>
      </c>
    </row>
    <row r="436" spans="1:7" ht="30">
      <c r="A436" s="110" t="s">
        <v>99</v>
      </c>
      <c r="B436" s="196"/>
      <c r="C436" s="19" t="s">
        <v>12</v>
      </c>
      <c r="D436" s="19" t="s">
        <v>16</v>
      </c>
      <c r="E436" s="19" t="s">
        <v>109</v>
      </c>
      <c r="F436" s="33"/>
      <c r="G436" s="109">
        <f>SUM(G437)</f>
        <v>1124.4000000000001</v>
      </c>
    </row>
    <row r="437" spans="1:7" ht="15">
      <c r="A437" s="110" t="s">
        <v>95</v>
      </c>
      <c r="B437" s="196"/>
      <c r="C437" s="19" t="s">
        <v>12</v>
      </c>
      <c r="D437" s="19" t="s">
        <v>16</v>
      </c>
      <c r="E437" s="19" t="s">
        <v>97</v>
      </c>
      <c r="F437" s="33"/>
      <c r="G437" s="109">
        <f>SUM(G438:G440)</f>
        <v>1124.4000000000001</v>
      </c>
    </row>
    <row r="438" spans="1:7" ht="42" customHeight="1">
      <c r="A438" s="98" t="s">
        <v>78</v>
      </c>
      <c r="B438" s="196"/>
      <c r="C438" s="28" t="s">
        <v>12</v>
      </c>
      <c r="D438" s="28" t="s">
        <v>16</v>
      </c>
      <c r="E438" s="15" t="s">
        <v>97</v>
      </c>
      <c r="F438" s="12" t="s">
        <v>80</v>
      </c>
      <c r="G438" s="101">
        <v>856.4</v>
      </c>
    </row>
    <row r="439" spans="1:7" ht="14.25" customHeight="1">
      <c r="A439" s="98" t="s">
        <v>87</v>
      </c>
      <c r="B439" s="196"/>
      <c r="C439" s="28" t="s">
        <v>12</v>
      </c>
      <c r="D439" s="28" t="s">
        <v>16</v>
      </c>
      <c r="E439" s="15" t="s">
        <v>97</v>
      </c>
      <c r="F439" s="12" t="s">
        <v>81</v>
      </c>
      <c r="G439" s="101">
        <v>267.8</v>
      </c>
    </row>
    <row r="440" spans="1:7" ht="15">
      <c r="A440" s="98" t="s">
        <v>79</v>
      </c>
      <c r="B440" s="196"/>
      <c r="C440" s="28" t="s">
        <v>12</v>
      </c>
      <c r="D440" s="28" t="s">
        <v>16</v>
      </c>
      <c r="E440" s="15" t="s">
        <v>97</v>
      </c>
      <c r="F440" s="12" t="s">
        <v>82</v>
      </c>
      <c r="G440" s="101">
        <v>0.2</v>
      </c>
    </row>
    <row r="441" spans="1:7" ht="45">
      <c r="A441" s="103" t="s">
        <v>134</v>
      </c>
      <c r="B441" s="196"/>
      <c r="C441" s="12" t="s">
        <v>12</v>
      </c>
      <c r="D441" s="12" t="s">
        <v>16</v>
      </c>
      <c r="E441" s="11" t="s">
        <v>139</v>
      </c>
      <c r="F441" s="12"/>
      <c r="G441" s="118">
        <f>SUM(G442)</f>
        <v>112.2</v>
      </c>
    </row>
    <row r="442" spans="1:7" ht="30">
      <c r="A442" s="120" t="s">
        <v>135</v>
      </c>
      <c r="B442" s="196"/>
      <c r="C442" s="12" t="s">
        <v>12</v>
      </c>
      <c r="D442" s="12" t="s">
        <v>16</v>
      </c>
      <c r="E442" s="11" t="s">
        <v>140</v>
      </c>
      <c r="F442" s="19"/>
      <c r="G442" s="109">
        <f>SUM(G443,G445)</f>
        <v>112.2</v>
      </c>
    </row>
    <row r="443" spans="1:7" ht="43.5" customHeight="1">
      <c r="A443" s="120" t="s">
        <v>137</v>
      </c>
      <c r="B443" s="196"/>
      <c r="C443" s="12" t="s">
        <v>12</v>
      </c>
      <c r="D443" s="12" t="s">
        <v>16</v>
      </c>
      <c r="E443" s="11" t="s">
        <v>142</v>
      </c>
      <c r="F443" s="19"/>
      <c r="G443" s="118">
        <f>SUM(G444)</f>
        <v>16</v>
      </c>
    </row>
    <row r="444" spans="1:7" ht="30">
      <c r="A444" s="98" t="s">
        <v>127</v>
      </c>
      <c r="B444" s="196"/>
      <c r="C444" s="12" t="s">
        <v>12</v>
      </c>
      <c r="D444" s="12" t="s">
        <v>16</v>
      </c>
      <c r="E444" s="12" t="s">
        <v>142</v>
      </c>
      <c r="F444" s="15" t="s">
        <v>81</v>
      </c>
      <c r="G444" s="117">
        <v>16</v>
      </c>
    </row>
    <row r="445" spans="1:7" ht="14.25" customHeight="1">
      <c r="A445" s="103" t="s">
        <v>138</v>
      </c>
      <c r="B445" s="196"/>
      <c r="C445" s="12" t="s">
        <v>12</v>
      </c>
      <c r="D445" s="12" t="s">
        <v>16</v>
      </c>
      <c r="E445" s="11" t="s">
        <v>143</v>
      </c>
      <c r="F445" s="12"/>
      <c r="G445" s="118">
        <f>SUM(G446:G447)</f>
        <v>96.2</v>
      </c>
    </row>
    <row r="446" spans="1:7" ht="30">
      <c r="A446" s="98" t="s">
        <v>127</v>
      </c>
      <c r="B446" s="196"/>
      <c r="C446" s="12" t="s">
        <v>12</v>
      </c>
      <c r="D446" s="12" t="s">
        <v>16</v>
      </c>
      <c r="E446" s="12" t="s">
        <v>143</v>
      </c>
      <c r="F446" s="15" t="s">
        <v>81</v>
      </c>
      <c r="G446" s="117">
        <v>86.2</v>
      </c>
    </row>
    <row r="447" spans="1:7" ht="15">
      <c r="A447" s="98" t="s">
        <v>79</v>
      </c>
      <c r="B447" s="196"/>
      <c r="C447" s="12" t="s">
        <v>12</v>
      </c>
      <c r="D447" s="12" t="s">
        <v>16</v>
      </c>
      <c r="E447" s="12" t="s">
        <v>143</v>
      </c>
      <c r="F447" s="15" t="s">
        <v>82</v>
      </c>
      <c r="G447" s="117">
        <v>10</v>
      </c>
    </row>
    <row r="448" spans="1:7" ht="14.25" customHeight="1">
      <c r="A448" s="111" t="s">
        <v>76</v>
      </c>
      <c r="B448" s="196"/>
      <c r="C448" s="29" t="s">
        <v>14</v>
      </c>
      <c r="D448" s="12"/>
      <c r="E448" s="15" t="s">
        <v>93</v>
      </c>
      <c r="F448" s="12"/>
      <c r="G448" s="102">
        <f t="shared" ref="G448:G453" si="11">SUM(G449)</f>
        <v>171.5</v>
      </c>
    </row>
    <row r="449" spans="1:7" ht="30">
      <c r="A449" s="108" t="s">
        <v>77</v>
      </c>
      <c r="B449" s="196"/>
      <c r="C449" s="10" t="s">
        <v>14</v>
      </c>
      <c r="D449" s="10" t="s">
        <v>60</v>
      </c>
      <c r="E449" s="15"/>
      <c r="F449" s="15"/>
      <c r="G449" s="112">
        <f t="shared" si="11"/>
        <v>171.5</v>
      </c>
    </row>
    <row r="450" spans="1:7" ht="75">
      <c r="A450" s="110" t="s">
        <v>322</v>
      </c>
      <c r="B450" s="196"/>
      <c r="C450" s="11" t="s">
        <v>14</v>
      </c>
      <c r="D450" s="11" t="s">
        <v>60</v>
      </c>
      <c r="E450" s="19" t="s">
        <v>107</v>
      </c>
      <c r="F450" s="19"/>
      <c r="G450" s="112">
        <f t="shared" si="11"/>
        <v>171.5</v>
      </c>
    </row>
    <row r="451" spans="1:7" ht="30">
      <c r="A451" s="103" t="s">
        <v>128</v>
      </c>
      <c r="B451" s="196"/>
      <c r="C451" s="11" t="s">
        <v>14</v>
      </c>
      <c r="D451" s="11" t="s">
        <v>60</v>
      </c>
      <c r="E451" s="74" t="s">
        <v>132</v>
      </c>
      <c r="F451" s="19"/>
      <c r="G451" s="112">
        <f t="shared" si="11"/>
        <v>171.5</v>
      </c>
    </row>
    <row r="452" spans="1:7" ht="30">
      <c r="A452" s="103" t="s">
        <v>129</v>
      </c>
      <c r="B452" s="196"/>
      <c r="C452" s="11" t="s">
        <v>14</v>
      </c>
      <c r="D452" s="11" t="s">
        <v>60</v>
      </c>
      <c r="E452" s="74" t="s">
        <v>131</v>
      </c>
      <c r="F452" s="19"/>
      <c r="G452" s="112">
        <f t="shared" si="11"/>
        <v>171.5</v>
      </c>
    </row>
    <row r="453" spans="1:7" ht="46.5" customHeight="1">
      <c r="A453" s="103" t="s">
        <v>249</v>
      </c>
      <c r="B453" s="196"/>
      <c r="C453" s="11" t="s">
        <v>14</v>
      </c>
      <c r="D453" s="11" t="s">
        <v>60</v>
      </c>
      <c r="E453" s="74" t="s">
        <v>149</v>
      </c>
      <c r="F453" s="19"/>
      <c r="G453" s="112">
        <f t="shared" si="11"/>
        <v>171.5</v>
      </c>
    </row>
    <row r="454" spans="1:7" ht="48" customHeight="1">
      <c r="A454" s="98" t="s">
        <v>78</v>
      </c>
      <c r="B454" s="196"/>
      <c r="C454" s="12" t="s">
        <v>14</v>
      </c>
      <c r="D454" s="12" t="s">
        <v>60</v>
      </c>
      <c r="E454" s="14" t="s">
        <v>149</v>
      </c>
      <c r="F454" s="15" t="s">
        <v>80</v>
      </c>
      <c r="G454" s="114">
        <v>171.5</v>
      </c>
    </row>
    <row r="455" spans="1:7" ht="15">
      <c r="A455" s="137" t="s">
        <v>17</v>
      </c>
      <c r="B455" s="196"/>
      <c r="C455" s="31" t="s">
        <v>18</v>
      </c>
      <c r="D455" s="12"/>
      <c r="E455" s="14"/>
      <c r="F455" s="15"/>
      <c r="G455" s="112">
        <f>SUM(G456)</f>
        <v>32</v>
      </c>
    </row>
    <row r="456" spans="1:7" ht="15">
      <c r="A456" s="99" t="s">
        <v>64</v>
      </c>
      <c r="B456" s="196"/>
      <c r="C456" s="22" t="s">
        <v>18</v>
      </c>
      <c r="D456" s="22" t="s">
        <v>51</v>
      </c>
      <c r="E456" s="22"/>
      <c r="F456" s="22"/>
      <c r="G456" s="109">
        <f>SUM(G457)</f>
        <v>32</v>
      </c>
    </row>
    <row r="457" spans="1:7" ht="75">
      <c r="A457" s="110" t="s">
        <v>322</v>
      </c>
      <c r="B457" s="196"/>
      <c r="C457" s="66" t="s">
        <v>18</v>
      </c>
      <c r="D457" s="66" t="s">
        <v>51</v>
      </c>
      <c r="E457" s="66" t="s">
        <v>107</v>
      </c>
      <c r="F457" s="19"/>
      <c r="G457" s="109">
        <f>SUM(G458)</f>
        <v>32</v>
      </c>
    </row>
    <row r="458" spans="1:7" ht="45">
      <c r="A458" s="103" t="s">
        <v>134</v>
      </c>
      <c r="B458" s="196"/>
      <c r="C458" s="12" t="s">
        <v>18</v>
      </c>
      <c r="D458" s="12" t="s">
        <v>51</v>
      </c>
      <c r="E458" s="11" t="s">
        <v>139</v>
      </c>
      <c r="F458" s="12"/>
      <c r="G458" s="118">
        <f>SUM(G459)</f>
        <v>32</v>
      </c>
    </row>
    <row r="459" spans="1:7" ht="30">
      <c r="A459" s="120" t="s">
        <v>135</v>
      </c>
      <c r="B459" s="196"/>
      <c r="C459" s="12" t="s">
        <v>18</v>
      </c>
      <c r="D459" s="12" t="s">
        <v>51</v>
      </c>
      <c r="E459" s="11" t="s">
        <v>140</v>
      </c>
      <c r="F459" s="19"/>
      <c r="G459" s="109">
        <f>SUM(G460)</f>
        <v>32</v>
      </c>
    </row>
    <row r="460" spans="1:7" ht="30">
      <c r="A460" s="103" t="s">
        <v>136</v>
      </c>
      <c r="B460" s="196"/>
      <c r="C460" s="12" t="s">
        <v>18</v>
      </c>
      <c r="D460" s="12" t="s">
        <v>51</v>
      </c>
      <c r="E460" s="11" t="s">
        <v>141</v>
      </c>
      <c r="F460" s="12"/>
      <c r="G460" s="109">
        <f>SUM(G461:G461)</f>
        <v>32</v>
      </c>
    </row>
    <row r="461" spans="1:7" ht="30.75" thickBot="1">
      <c r="A461" s="98" t="s">
        <v>127</v>
      </c>
      <c r="B461" s="196"/>
      <c r="C461" s="12" t="s">
        <v>18</v>
      </c>
      <c r="D461" s="12" t="s">
        <v>51</v>
      </c>
      <c r="E461" s="12" t="s">
        <v>141</v>
      </c>
      <c r="F461" s="12" t="s">
        <v>81</v>
      </c>
      <c r="G461" s="101">
        <v>32</v>
      </c>
    </row>
    <row r="462" spans="1:7" ht="18" thickTop="1" thickBot="1">
      <c r="A462" s="215" t="s">
        <v>65</v>
      </c>
      <c r="B462" s="37"/>
      <c r="C462" s="37"/>
      <c r="D462" s="37"/>
      <c r="E462" s="37"/>
      <c r="F462" s="37"/>
      <c r="G462" s="155">
        <f>SUM(G9,G23,G236,G431,G222)</f>
        <v>150930.20000000001</v>
      </c>
    </row>
    <row r="463" spans="1:7" ht="13.5" thickTop="1"/>
  </sheetData>
  <mergeCells count="8">
    <mergeCell ref="B288:B302"/>
    <mergeCell ref="A5:G5"/>
    <mergeCell ref="A7:A8"/>
    <mergeCell ref="B7:F7"/>
    <mergeCell ref="G7:G8"/>
    <mergeCell ref="A1:G1"/>
    <mergeCell ref="A2:G2"/>
    <mergeCell ref="A3:G3"/>
  </mergeCells>
  <pageMargins left="0.98425196850393704" right="0.19685039370078741" top="0" bottom="0" header="0.51181102362204722" footer="0.51181102362204722"/>
  <pageSetup paperSize="9" scale="7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53"/>
  <sheetViews>
    <sheetView tabSelected="1" zoomScaleNormal="100" zoomScaleSheetLayoutView="100" workbookViewId="0">
      <selection activeCell="A5" sqref="A5:F5"/>
    </sheetView>
  </sheetViews>
  <sheetFormatPr defaultRowHeight="12.75"/>
  <cols>
    <col min="1" max="1" width="59" style="52" customWidth="1"/>
    <col min="2" max="2" width="7.85546875" style="63" customWidth="1"/>
    <col min="3" max="3" width="6.28515625" customWidth="1"/>
    <col min="4" max="4" width="13.7109375" style="85" customWidth="1"/>
    <col min="5" max="5" width="6.5703125" customWidth="1"/>
    <col min="6" max="6" width="12.140625" customWidth="1"/>
  </cols>
  <sheetData>
    <row r="1" spans="1:10" ht="15.75">
      <c r="A1" s="218" t="s">
        <v>334</v>
      </c>
      <c r="B1" s="218"/>
      <c r="C1" s="218"/>
      <c r="D1" s="218"/>
      <c r="E1" s="218"/>
      <c r="F1" s="218"/>
    </row>
    <row r="2" spans="1:10" ht="15.75">
      <c r="A2" s="218" t="s">
        <v>0</v>
      </c>
      <c r="B2" s="218"/>
      <c r="C2" s="218"/>
      <c r="D2" s="218"/>
      <c r="E2" s="218"/>
      <c r="F2" s="218"/>
    </row>
    <row r="3" spans="1:10" ht="15.75">
      <c r="A3" s="218" t="s">
        <v>333</v>
      </c>
      <c r="B3" s="218"/>
      <c r="C3" s="218"/>
      <c r="D3" s="218"/>
      <c r="E3" s="218"/>
      <c r="F3" s="218"/>
    </row>
    <row r="4" spans="1:10" ht="15.75">
      <c r="A4" s="163"/>
      <c r="B4" s="163"/>
      <c r="C4" s="163"/>
      <c r="D4" s="171"/>
      <c r="E4" s="163"/>
      <c r="F4" s="163"/>
      <c r="G4" s="1"/>
    </row>
    <row r="5" spans="1:10" ht="97.5" customHeight="1">
      <c r="A5" s="231" t="s">
        <v>389</v>
      </c>
      <c r="B5" s="231"/>
      <c r="C5" s="231"/>
      <c r="D5" s="231"/>
      <c r="E5" s="231"/>
      <c r="F5" s="231"/>
      <c r="G5" s="41"/>
      <c r="H5" s="41"/>
      <c r="I5" s="41"/>
      <c r="J5" s="41"/>
    </row>
    <row r="6" spans="1:10" ht="13.5" thickBot="1">
      <c r="A6" s="42"/>
      <c r="B6" s="43"/>
      <c r="C6" s="44"/>
      <c r="D6" s="172"/>
      <c r="E6" s="44"/>
      <c r="F6" s="45" t="s">
        <v>66</v>
      </c>
    </row>
    <row r="7" spans="1:10" ht="14.25" thickTop="1" thickBot="1">
      <c r="A7" s="226" t="s">
        <v>67</v>
      </c>
      <c r="B7" s="228" t="s">
        <v>68</v>
      </c>
      <c r="C7" s="228"/>
      <c r="D7" s="228"/>
      <c r="E7" s="228"/>
      <c r="F7" s="229" t="s">
        <v>259</v>
      </c>
    </row>
    <row r="8" spans="1:10" ht="45.75" thickBot="1">
      <c r="A8" s="227"/>
      <c r="B8" s="46" t="s">
        <v>69</v>
      </c>
      <c r="C8" s="46" t="s">
        <v>70</v>
      </c>
      <c r="D8" s="46" t="s">
        <v>71</v>
      </c>
      <c r="E8" s="46" t="s">
        <v>72</v>
      </c>
      <c r="F8" s="230"/>
    </row>
    <row r="9" spans="1:10" s="47" customFormat="1" ht="17.25" thickTop="1" thickBot="1">
      <c r="A9" s="104" t="s">
        <v>11</v>
      </c>
      <c r="B9" s="8" t="s">
        <v>12</v>
      </c>
      <c r="C9" s="8"/>
      <c r="D9" s="8"/>
      <c r="E9" s="8"/>
      <c r="F9" s="105">
        <f>SUM(F10,F14,F19,F27,F38)</f>
        <v>17843.599999999999</v>
      </c>
    </row>
    <row r="10" spans="1:10" ht="30.75" thickTop="1">
      <c r="A10" s="146" t="s">
        <v>39</v>
      </c>
      <c r="B10" s="18" t="s">
        <v>12</v>
      </c>
      <c r="C10" s="18" t="s">
        <v>26</v>
      </c>
      <c r="D10" s="18"/>
      <c r="E10" s="18"/>
      <c r="F10" s="147">
        <f>SUM(F11)</f>
        <v>870.5</v>
      </c>
    </row>
    <row r="11" spans="1:10" ht="15">
      <c r="A11" s="110" t="s">
        <v>94</v>
      </c>
      <c r="B11" s="19" t="s">
        <v>12</v>
      </c>
      <c r="C11" s="19" t="s">
        <v>26</v>
      </c>
      <c r="D11" s="19" t="s">
        <v>254</v>
      </c>
      <c r="E11" s="19"/>
      <c r="F11" s="109">
        <f>SUM(F12)</f>
        <v>870.5</v>
      </c>
    </row>
    <row r="12" spans="1:10" ht="30">
      <c r="A12" s="110" t="s">
        <v>95</v>
      </c>
      <c r="B12" s="19" t="s">
        <v>12</v>
      </c>
      <c r="C12" s="19" t="s">
        <v>26</v>
      </c>
      <c r="D12" s="19" t="s">
        <v>255</v>
      </c>
      <c r="E12" s="19"/>
      <c r="F12" s="109">
        <f>SUM(F13)</f>
        <v>870.5</v>
      </c>
    </row>
    <row r="13" spans="1:10" ht="61.5" customHeight="1">
      <c r="A13" s="98" t="s">
        <v>78</v>
      </c>
      <c r="B13" s="12" t="s">
        <v>12</v>
      </c>
      <c r="C13" s="12" t="s">
        <v>26</v>
      </c>
      <c r="D13" s="19" t="s">
        <v>255</v>
      </c>
      <c r="E13" s="12" t="s">
        <v>80</v>
      </c>
      <c r="F13" s="101">
        <v>870.5</v>
      </c>
    </row>
    <row r="14" spans="1:10" ht="45">
      <c r="A14" s="108" t="s">
        <v>13</v>
      </c>
      <c r="B14" s="10" t="s">
        <v>12</v>
      </c>
      <c r="C14" s="10" t="s">
        <v>14</v>
      </c>
      <c r="D14" s="10"/>
      <c r="E14" s="10"/>
      <c r="F14" s="109">
        <f>SUM(F15)</f>
        <v>397.4</v>
      </c>
    </row>
    <row r="15" spans="1:10" ht="15">
      <c r="A15" s="110" t="s">
        <v>96</v>
      </c>
      <c r="B15" s="11" t="s">
        <v>12</v>
      </c>
      <c r="C15" s="11" t="s">
        <v>14</v>
      </c>
      <c r="D15" s="19" t="s">
        <v>256</v>
      </c>
      <c r="E15" s="11"/>
      <c r="F15" s="109">
        <f>SUM(F16)</f>
        <v>397.4</v>
      </c>
    </row>
    <row r="16" spans="1:10" ht="30">
      <c r="A16" s="110" t="s">
        <v>95</v>
      </c>
      <c r="B16" s="12" t="s">
        <v>12</v>
      </c>
      <c r="C16" s="12" t="s">
        <v>14</v>
      </c>
      <c r="D16" s="19" t="s">
        <v>257</v>
      </c>
      <c r="E16" s="11"/>
      <c r="F16" s="109">
        <f>SUM(F17:F18)</f>
        <v>397.4</v>
      </c>
    </row>
    <row r="17" spans="1:6" ht="61.5" customHeight="1">
      <c r="A17" s="98" t="s">
        <v>78</v>
      </c>
      <c r="B17" s="12" t="s">
        <v>12</v>
      </c>
      <c r="C17" s="12" t="s">
        <v>14</v>
      </c>
      <c r="D17" s="194" t="s">
        <v>257</v>
      </c>
      <c r="E17" s="12" t="s">
        <v>80</v>
      </c>
      <c r="F17" s="101">
        <v>281.3</v>
      </c>
    </row>
    <row r="18" spans="1:6" ht="30">
      <c r="A18" s="98" t="s">
        <v>127</v>
      </c>
      <c r="B18" s="12" t="s">
        <v>12</v>
      </c>
      <c r="C18" s="12" t="s">
        <v>14</v>
      </c>
      <c r="D18" s="194" t="s">
        <v>257</v>
      </c>
      <c r="E18" s="12" t="s">
        <v>81</v>
      </c>
      <c r="F18" s="101">
        <v>116.1</v>
      </c>
    </row>
    <row r="19" spans="1:6" ht="45">
      <c r="A19" s="99" t="s">
        <v>40</v>
      </c>
      <c r="B19" s="22" t="s">
        <v>12</v>
      </c>
      <c r="C19" s="22" t="s">
        <v>18</v>
      </c>
      <c r="D19" s="22"/>
      <c r="E19" s="22"/>
      <c r="F19" s="109">
        <f>SUM(F20)</f>
        <v>10833.4</v>
      </c>
    </row>
    <row r="20" spans="1:6" ht="90">
      <c r="A20" s="110" t="s">
        <v>322</v>
      </c>
      <c r="B20" s="19" t="s">
        <v>12</v>
      </c>
      <c r="C20" s="19" t="s">
        <v>18</v>
      </c>
      <c r="D20" s="19" t="s">
        <v>107</v>
      </c>
      <c r="E20" s="19"/>
      <c r="F20" s="109">
        <f>SUM(F21)</f>
        <v>10833.4</v>
      </c>
    </row>
    <row r="21" spans="1:6" ht="45">
      <c r="A21" s="110" t="s">
        <v>98</v>
      </c>
      <c r="B21" s="19" t="s">
        <v>12</v>
      </c>
      <c r="C21" s="19" t="s">
        <v>18</v>
      </c>
      <c r="D21" s="19" t="s">
        <v>108</v>
      </c>
      <c r="E21" s="19"/>
      <c r="F21" s="109">
        <f>SUM(F22)</f>
        <v>10833.4</v>
      </c>
    </row>
    <row r="22" spans="1:6" ht="30">
      <c r="A22" s="110" t="s">
        <v>99</v>
      </c>
      <c r="B22" s="19" t="s">
        <v>12</v>
      </c>
      <c r="C22" s="19" t="s">
        <v>18</v>
      </c>
      <c r="D22" s="19" t="s">
        <v>109</v>
      </c>
      <c r="E22" s="19"/>
      <c r="F22" s="109">
        <f>SUM(F23)</f>
        <v>10833.4</v>
      </c>
    </row>
    <row r="23" spans="1:6" ht="30">
      <c r="A23" s="110" t="s">
        <v>95</v>
      </c>
      <c r="B23" s="19" t="s">
        <v>12</v>
      </c>
      <c r="C23" s="19" t="s">
        <v>18</v>
      </c>
      <c r="D23" s="19" t="s">
        <v>97</v>
      </c>
      <c r="E23" s="19"/>
      <c r="F23" s="109">
        <f>SUM(F24:F26)</f>
        <v>10833.4</v>
      </c>
    </row>
    <row r="24" spans="1:6" ht="60" customHeight="1">
      <c r="A24" s="98" t="s">
        <v>78</v>
      </c>
      <c r="B24" s="12" t="s">
        <v>12</v>
      </c>
      <c r="C24" s="12" t="s">
        <v>18</v>
      </c>
      <c r="D24" s="11" t="s">
        <v>97</v>
      </c>
      <c r="E24" s="12" t="s">
        <v>80</v>
      </c>
      <c r="F24" s="117">
        <v>8229.6</v>
      </c>
    </row>
    <row r="25" spans="1:6" ht="30">
      <c r="A25" s="98" t="s">
        <v>127</v>
      </c>
      <c r="B25" s="12" t="s">
        <v>12</v>
      </c>
      <c r="C25" s="12" t="s">
        <v>18</v>
      </c>
      <c r="D25" s="11" t="s">
        <v>97</v>
      </c>
      <c r="E25" s="12" t="s">
        <v>81</v>
      </c>
      <c r="F25" s="117">
        <v>2481.9</v>
      </c>
    </row>
    <row r="26" spans="1:6" ht="15">
      <c r="A26" s="98" t="s">
        <v>79</v>
      </c>
      <c r="B26" s="12" t="s">
        <v>12</v>
      </c>
      <c r="C26" s="12" t="s">
        <v>18</v>
      </c>
      <c r="D26" s="11" t="s">
        <v>97</v>
      </c>
      <c r="E26" s="12" t="s">
        <v>82</v>
      </c>
      <c r="F26" s="117">
        <v>121.9</v>
      </c>
    </row>
    <row r="27" spans="1:6" ht="45">
      <c r="A27" s="108" t="s">
        <v>56</v>
      </c>
      <c r="B27" s="10" t="s">
        <v>12</v>
      </c>
      <c r="C27" s="10" t="s">
        <v>46</v>
      </c>
      <c r="D27" s="32"/>
      <c r="E27" s="32"/>
      <c r="F27" s="109">
        <f>SUM(F28,F34)</f>
        <v>3250.8</v>
      </c>
    </row>
    <row r="28" spans="1:6" ht="90">
      <c r="A28" s="110" t="s">
        <v>322</v>
      </c>
      <c r="B28" s="19" t="s">
        <v>12</v>
      </c>
      <c r="C28" s="19" t="s">
        <v>46</v>
      </c>
      <c r="D28" s="19" t="s">
        <v>107</v>
      </c>
      <c r="E28" s="33"/>
      <c r="F28" s="109">
        <f>SUM(F29)</f>
        <v>2774.3</v>
      </c>
    </row>
    <row r="29" spans="1:6" ht="29.25" customHeight="1">
      <c r="A29" s="110" t="s">
        <v>98</v>
      </c>
      <c r="B29" s="19" t="s">
        <v>12</v>
      </c>
      <c r="C29" s="19" t="s">
        <v>46</v>
      </c>
      <c r="D29" s="19" t="s">
        <v>108</v>
      </c>
      <c r="E29" s="33"/>
      <c r="F29" s="109">
        <f>SUM(F30)</f>
        <v>2774.3</v>
      </c>
    </row>
    <row r="30" spans="1:6" ht="30">
      <c r="A30" s="110" t="s">
        <v>99</v>
      </c>
      <c r="B30" s="19" t="s">
        <v>12</v>
      </c>
      <c r="C30" s="19" t="s">
        <v>46</v>
      </c>
      <c r="D30" s="19" t="s">
        <v>109</v>
      </c>
      <c r="E30" s="33"/>
      <c r="F30" s="109">
        <f>SUM(F31)</f>
        <v>2774.3</v>
      </c>
    </row>
    <row r="31" spans="1:6" ht="30">
      <c r="A31" s="110" t="s">
        <v>95</v>
      </c>
      <c r="B31" s="19" t="s">
        <v>12</v>
      </c>
      <c r="C31" s="19" t="s">
        <v>46</v>
      </c>
      <c r="D31" s="19" t="s">
        <v>97</v>
      </c>
      <c r="E31" s="33"/>
      <c r="F31" s="109">
        <f>SUM(F32:F33)</f>
        <v>2774.3</v>
      </c>
    </row>
    <row r="32" spans="1:6" ht="57.75" customHeight="1">
      <c r="A32" s="98" t="s">
        <v>78</v>
      </c>
      <c r="B32" s="28" t="s">
        <v>12</v>
      </c>
      <c r="C32" s="28" t="s">
        <v>46</v>
      </c>
      <c r="D32" s="19" t="s">
        <v>97</v>
      </c>
      <c r="E32" s="12" t="s">
        <v>80</v>
      </c>
      <c r="F32" s="101">
        <v>2387</v>
      </c>
    </row>
    <row r="33" spans="1:6" ht="30">
      <c r="A33" s="98" t="s">
        <v>127</v>
      </c>
      <c r="B33" s="28" t="s">
        <v>12</v>
      </c>
      <c r="C33" s="28" t="s">
        <v>46</v>
      </c>
      <c r="D33" s="19" t="s">
        <v>97</v>
      </c>
      <c r="E33" s="12" t="s">
        <v>81</v>
      </c>
      <c r="F33" s="101">
        <v>387.3</v>
      </c>
    </row>
    <row r="34" spans="1:6" ht="15">
      <c r="A34" s="110" t="s">
        <v>289</v>
      </c>
      <c r="B34" s="11" t="s">
        <v>12</v>
      </c>
      <c r="C34" s="11" t="s">
        <v>46</v>
      </c>
      <c r="D34" s="19" t="s">
        <v>287</v>
      </c>
      <c r="E34" s="11"/>
      <c r="F34" s="109">
        <f>SUM(F35)</f>
        <v>476.5</v>
      </c>
    </row>
    <row r="35" spans="1:6" ht="30">
      <c r="A35" s="110" t="s">
        <v>95</v>
      </c>
      <c r="B35" s="12" t="s">
        <v>12</v>
      </c>
      <c r="C35" s="12" t="s">
        <v>46</v>
      </c>
      <c r="D35" s="19" t="s">
        <v>288</v>
      </c>
      <c r="E35" s="11"/>
      <c r="F35" s="109">
        <f>SUM(F36:F37)</f>
        <v>476.5</v>
      </c>
    </row>
    <row r="36" spans="1:6" ht="61.5" customHeight="1">
      <c r="A36" s="98" t="s">
        <v>78</v>
      </c>
      <c r="B36" s="12" t="s">
        <v>12</v>
      </c>
      <c r="C36" s="12" t="s">
        <v>46</v>
      </c>
      <c r="D36" s="19" t="s">
        <v>288</v>
      </c>
      <c r="E36" s="12" t="s">
        <v>80</v>
      </c>
      <c r="F36" s="101">
        <v>468.9</v>
      </c>
    </row>
    <row r="37" spans="1:6" ht="30">
      <c r="A37" s="98" t="s">
        <v>127</v>
      </c>
      <c r="B37" s="12" t="s">
        <v>12</v>
      </c>
      <c r="C37" s="12" t="s">
        <v>46</v>
      </c>
      <c r="D37" s="19" t="s">
        <v>288</v>
      </c>
      <c r="E37" s="12" t="s">
        <v>81</v>
      </c>
      <c r="F37" s="101">
        <v>7.6</v>
      </c>
    </row>
    <row r="38" spans="1:6" ht="15">
      <c r="A38" s="99" t="s">
        <v>15</v>
      </c>
      <c r="B38" s="22" t="s">
        <v>12</v>
      </c>
      <c r="C38" s="22" t="s">
        <v>16</v>
      </c>
      <c r="D38" s="22"/>
      <c r="E38" s="22"/>
      <c r="F38" s="109">
        <f>SUM(F39,F46,F76)</f>
        <v>2491.4999999999995</v>
      </c>
    </row>
    <row r="39" spans="1:6" ht="45">
      <c r="A39" s="100" t="s">
        <v>323</v>
      </c>
      <c r="B39" s="11" t="s">
        <v>12</v>
      </c>
      <c r="C39" s="11" t="s">
        <v>16</v>
      </c>
      <c r="D39" s="19" t="s">
        <v>274</v>
      </c>
      <c r="E39" s="22"/>
      <c r="F39" s="109">
        <f>SUM(F40)</f>
        <v>40</v>
      </c>
    </row>
    <row r="40" spans="1:6" ht="30">
      <c r="A40" s="100" t="s">
        <v>271</v>
      </c>
      <c r="B40" s="11" t="s">
        <v>12</v>
      </c>
      <c r="C40" s="11" t="s">
        <v>16</v>
      </c>
      <c r="D40" s="19" t="s">
        <v>275</v>
      </c>
      <c r="E40" s="22"/>
      <c r="F40" s="109">
        <f>SUM(F41)</f>
        <v>40</v>
      </c>
    </row>
    <row r="41" spans="1:6" ht="30">
      <c r="A41" s="100" t="s">
        <v>272</v>
      </c>
      <c r="B41" s="11" t="s">
        <v>12</v>
      </c>
      <c r="C41" s="11" t="s">
        <v>16</v>
      </c>
      <c r="D41" s="19" t="s">
        <v>276</v>
      </c>
      <c r="E41" s="22"/>
      <c r="F41" s="109">
        <f>SUM(F42,F44)</f>
        <v>40</v>
      </c>
    </row>
    <row r="42" spans="1:6" ht="15">
      <c r="A42" s="100" t="s">
        <v>295</v>
      </c>
      <c r="B42" s="11" t="s">
        <v>12</v>
      </c>
      <c r="C42" s="11" t="s">
        <v>16</v>
      </c>
      <c r="D42" s="19" t="s">
        <v>294</v>
      </c>
      <c r="E42" s="22"/>
      <c r="F42" s="109">
        <f>SUM(F43)</f>
        <v>30</v>
      </c>
    </row>
    <row r="43" spans="1:6" ht="30">
      <c r="A43" s="98" t="s">
        <v>88</v>
      </c>
      <c r="B43" s="12" t="s">
        <v>12</v>
      </c>
      <c r="C43" s="12" t="s">
        <v>16</v>
      </c>
      <c r="D43" s="19" t="s">
        <v>294</v>
      </c>
      <c r="E43" s="15" t="s">
        <v>85</v>
      </c>
      <c r="F43" s="101">
        <v>30</v>
      </c>
    </row>
    <row r="44" spans="1:6" ht="30">
      <c r="A44" s="100" t="s">
        <v>273</v>
      </c>
      <c r="B44" s="11" t="s">
        <v>12</v>
      </c>
      <c r="C44" s="11" t="s">
        <v>16</v>
      </c>
      <c r="D44" s="19" t="s">
        <v>277</v>
      </c>
      <c r="E44" s="22"/>
      <c r="F44" s="109">
        <f>SUM(F45)</f>
        <v>10</v>
      </c>
    </row>
    <row r="45" spans="1:6" ht="30">
      <c r="A45" s="98" t="s">
        <v>88</v>
      </c>
      <c r="B45" s="12" t="s">
        <v>12</v>
      </c>
      <c r="C45" s="12" t="s">
        <v>16</v>
      </c>
      <c r="D45" s="19" t="s">
        <v>277</v>
      </c>
      <c r="E45" s="15" t="s">
        <v>85</v>
      </c>
      <c r="F45" s="101">
        <v>10</v>
      </c>
    </row>
    <row r="46" spans="1:6" ht="90">
      <c r="A46" s="110" t="s">
        <v>322</v>
      </c>
      <c r="B46" s="19" t="s">
        <v>12</v>
      </c>
      <c r="C46" s="19" t="s">
        <v>16</v>
      </c>
      <c r="D46" s="19" t="s">
        <v>107</v>
      </c>
      <c r="E46" s="33"/>
      <c r="F46" s="109">
        <f>SUM(F47,F64,F68)</f>
        <v>2438.8999999999996</v>
      </c>
    </row>
    <row r="47" spans="1:6" ht="28.5" customHeight="1">
      <c r="A47" s="110" t="s">
        <v>98</v>
      </c>
      <c r="B47" s="19" t="s">
        <v>12</v>
      </c>
      <c r="C47" s="19" t="s">
        <v>16</v>
      </c>
      <c r="D47" s="19" t="s">
        <v>108</v>
      </c>
      <c r="E47" s="33"/>
      <c r="F47" s="109">
        <f>SUM(F48,F53)</f>
        <v>1485.5</v>
      </c>
    </row>
    <row r="48" spans="1:6" ht="30">
      <c r="A48" s="110" t="s">
        <v>99</v>
      </c>
      <c r="B48" s="19" t="s">
        <v>12</v>
      </c>
      <c r="C48" s="19" t="s">
        <v>16</v>
      </c>
      <c r="D48" s="19" t="s">
        <v>109</v>
      </c>
      <c r="E48" s="33"/>
      <c r="F48" s="109">
        <f>SUM(F49)</f>
        <v>1124.4000000000001</v>
      </c>
    </row>
    <row r="49" spans="1:6" ht="30">
      <c r="A49" s="110" t="s">
        <v>95</v>
      </c>
      <c r="B49" s="19" t="s">
        <v>12</v>
      </c>
      <c r="C49" s="19" t="s">
        <v>16</v>
      </c>
      <c r="D49" s="19" t="s">
        <v>97</v>
      </c>
      <c r="E49" s="33"/>
      <c r="F49" s="109">
        <f>SUM(F50:F52)</f>
        <v>1124.4000000000001</v>
      </c>
    </row>
    <row r="50" spans="1:6" ht="60.75" customHeight="1">
      <c r="A50" s="98" t="s">
        <v>78</v>
      </c>
      <c r="B50" s="28" t="s">
        <v>12</v>
      </c>
      <c r="C50" s="28" t="s">
        <v>16</v>
      </c>
      <c r="D50" s="19" t="s">
        <v>97</v>
      </c>
      <c r="E50" s="12" t="s">
        <v>80</v>
      </c>
      <c r="F50" s="101">
        <v>856.4</v>
      </c>
    </row>
    <row r="51" spans="1:6" ht="30">
      <c r="A51" s="98" t="s">
        <v>127</v>
      </c>
      <c r="B51" s="28" t="s">
        <v>12</v>
      </c>
      <c r="C51" s="28" t="s">
        <v>16</v>
      </c>
      <c r="D51" s="19" t="s">
        <v>97</v>
      </c>
      <c r="E51" s="12" t="s">
        <v>81</v>
      </c>
      <c r="F51" s="101">
        <v>267.8</v>
      </c>
    </row>
    <row r="52" spans="1:6" ht="15">
      <c r="A52" s="98" t="s">
        <v>79</v>
      </c>
      <c r="B52" s="28" t="s">
        <v>12</v>
      </c>
      <c r="C52" s="28" t="s">
        <v>16</v>
      </c>
      <c r="D52" s="19" t="s">
        <v>97</v>
      </c>
      <c r="E52" s="12" t="s">
        <v>82</v>
      </c>
      <c r="F52" s="101">
        <v>0.2</v>
      </c>
    </row>
    <row r="53" spans="1:6" ht="30">
      <c r="A53" s="120" t="s">
        <v>100</v>
      </c>
      <c r="B53" s="11" t="s">
        <v>12</v>
      </c>
      <c r="C53" s="11" t="s">
        <v>16</v>
      </c>
      <c r="D53" s="19" t="s">
        <v>110</v>
      </c>
      <c r="E53" s="19"/>
      <c r="F53" s="118">
        <f>SUM(F54,F57,F60,F62)</f>
        <v>361.1</v>
      </c>
    </row>
    <row r="54" spans="1:6" ht="45">
      <c r="A54" s="122" t="s">
        <v>115</v>
      </c>
      <c r="B54" s="11" t="s">
        <v>12</v>
      </c>
      <c r="C54" s="11" t="s">
        <v>16</v>
      </c>
      <c r="D54" s="89" t="s">
        <v>116</v>
      </c>
      <c r="E54" s="11"/>
      <c r="F54" s="109">
        <f>SUM(F55:F56)</f>
        <v>257</v>
      </c>
    </row>
    <row r="55" spans="1:6" ht="58.5" customHeight="1">
      <c r="A55" s="98" t="s">
        <v>78</v>
      </c>
      <c r="B55" s="12" t="s">
        <v>12</v>
      </c>
      <c r="C55" s="12" t="s">
        <v>16</v>
      </c>
      <c r="D55" s="90" t="s">
        <v>116</v>
      </c>
      <c r="E55" s="12" t="s">
        <v>80</v>
      </c>
      <c r="F55" s="101">
        <v>235.4</v>
      </c>
    </row>
    <row r="56" spans="1:6" ht="30">
      <c r="A56" s="98" t="s">
        <v>127</v>
      </c>
      <c r="B56" s="12" t="s">
        <v>12</v>
      </c>
      <c r="C56" s="12" t="s">
        <v>16</v>
      </c>
      <c r="D56" s="90" t="s">
        <v>116</v>
      </c>
      <c r="E56" s="12" t="s">
        <v>81</v>
      </c>
      <c r="F56" s="117">
        <v>21.6</v>
      </c>
    </row>
    <row r="57" spans="1:6" ht="60">
      <c r="A57" s="103" t="s">
        <v>117</v>
      </c>
      <c r="B57" s="11" t="s">
        <v>12</v>
      </c>
      <c r="C57" s="11" t="s">
        <v>16</v>
      </c>
      <c r="D57" s="89" t="s">
        <v>118</v>
      </c>
      <c r="E57" s="15"/>
      <c r="F57" s="118">
        <f>SUM(F58:F59)</f>
        <v>43</v>
      </c>
    </row>
    <row r="58" spans="1:6" ht="75">
      <c r="A58" s="98" t="s">
        <v>78</v>
      </c>
      <c r="B58" s="12" t="s">
        <v>12</v>
      </c>
      <c r="C58" s="12" t="s">
        <v>16</v>
      </c>
      <c r="D58" s="90" t="s">
        <v>118</v>
      </c>
      <c r="E58" s="15" t="s">
        <v>80</v>
      </c>
      <c r="F58" s="101">
        <v>17</v>
      </c>
    </row>
    <row r="59" spans="1:6" ht="30">
      <c r="A59" s="98" t="s">
        <v>127</v>
      </c>
      <c r="B59" s="12" t="s">
        <v>12</v>
      </c>
      <c r="C59" s="12" t="s">
        <v>16</v>
      </c>
      <c r="D59" s="90" t="s">
        <v>118</v>
      </c>
      <c r="E59" s="12" t="s">
        <v>81</v>
      </c>
      <c r="F59" s="101">
        <v>26</v>
      </c>
    </row>
    <row r="60" spans="1:6" ht="60">
      <c r="A60" s="103" t="s">
        <v>119</v>
      </c>
      <c r="B60" s="11" t="s">
        <v>12</v>
      </c>
      <c r="C60" s="11" t="s">
        <v>16</v>
      </c>
      <c r="D60" s="89" t="s">
        <v>120</v>
      </c>
      <c r="E60" s="12"/>
      <c r="F60" s="109">
        <f>SUM(F61)</f>
        <v>8</v>
      </c>
    </row>
    <row r="61" spans="1:6" ht="30">
      <c r="A61" s="98" t="s">
        <v>127</v>
      </c>
      <c r="B61" s="12" t="s">
        <v>12</v>
      </c>
      <c r="C61" s="12" t="s">
        <v>16</v>
      </c>
      <c r="D61" s="90" t="s">
        <v>120</v>
      </c>
      <c r="E61" s="12" t="s">
        <v>81</v>
      </c>
      <c r="F61" s="117">
        <v>8</v>
      </c>
    </row>
    <row r="62" spans="1:6" ht="60">
      <c r="A62" s="103" t="s">
        <v>330</v>
      </c>
      <c r="B62" s="11" t="s">
        <v>12</v>
      </c>
      <c r="C62" s="11" t="s">
        <v>16</v>
      </c>
      <c r="D62" s="88" t="s">
        <v>321</v>
      </c>
      <c r="E62" s="90"/>
      <c r="F62" s="97">
        <f>SUM(F63)</f>
        <v>53.1</v>
      </c>
    </row>
    <row r="63" spans="1:6" ht="15">
      <c r="A63" s="98" t="s">
        <v>27</v>
      </c>
      <c r="B63" s="12" t="s">
        <v>12</v>
      </c>
      <c r="C63" s="12" t="s">
        <v>16</v>
      </c>
      <c r="D63" s="88" t="s">
        <v>321</v>
      </c>
      <c r="E63" s="90">
        <v>500</v>
      </c>
      <c r="F63" s="91">
        <v>53.1</v>
      </c>
    </row>
    <row r="64" spans="1:6" ht="45">
      <c r="A64" s="103" t="s">
        <v>121</v>
      </c>
      <c r="B64" s="11" t="s">
        <v>12</v>
      </c>
      <c r="C64" s="11" t="s">
        <v>16</v>
      </c>
      <c r="D64" s="11" t="s">
        <v>126</v>
      </c>
      <c r="E64" s="12"/>
      <c r="F64" s="118">
        <f>SUM(F65)</f>
        <v>841.2</v>
      </c>
    </row>
    <row r="65" spans="1:6" ht="30">
      <c r="A65" s="120" t="s">
        <v>122</v>
      </c>
      <c r="B65" s="11" t="s">
        <v>12</v>
      </c>
      <c r="C65" s="11" t="s">
        <v>16</v>
      </c>
      <c r="D65" s="11" t="s">
        <v>124</v>
      </c>
      <c r="E65" s="19"/>
      <c r="F65" s="118">
        <f>SUM(F66)</f>
        <v>841.2</v>
      </c>
    </row>
    <row r="66" spans="1:6" ht="75">
      <c r="A66" s="103" t="s">
        <v>123</v>
      </c>
      <c r="B66" s="11" t="s">
        <v>12</v>
      </c>
      <c r="C66" s="11" t="s">
        <v>16</v>
      </c>
      <c r="D66" s="11" t="s">
        <v>125</v>
      </c>
      <c r="E66" s="12"/>
      <c r="F66" s="118">
        <f>SUM(F67)</f>
        <v>841.2</v>
      </c>
    </row>
    <row r="67" spans="1:6" ht="30">
      <c r="A67" s="98" t="s">
        <v>127</v>
      </c>
      <c r="B67" s="12" t="s">
        <v>12</v>
      </c>
      <c r="C67" s="12" t="s">
        <v>16</v>
      </c>
      <c r="D67" s="11" t="s">
        <v>125</v>
      </c>
      <c r="E67" s="15" t="s">
        <v>81</v>
      </c>
      <c r="F67" s="117">
        <v>841.2</v>
      </c>
    </row>
    <row r="68" spans="1:6" ht="45">
      <c r="A68" s="103" t="s">
        <v>134</v>
      </c>
      <c r="B68" s="12" t="s">
        <v>12</v>
      </c>
      <c r="C68" s="12" t="s">
        <v>16</v>
      </c>
      <c r="D68" s="11" t="s">
        <v>139</v>
      </c>
      <c r="E68" s="12"/>
      <c r="F68" s="118">
        <f>SUM(F69)</f>
        <v>112.2</v>
      </c>
    </row>
    <row r="69" spans="1:6" ht="45">
      <c r="A69" s="120" t="s">
        <v>135</v>
      </c>
      <c r="B69" s="12" t="s">
        <v>12</v>
      </c>
      <c r="C69" s="12" t="s">
        <v>16</v>
      </c>
      <c r="D69" s="11" t="s">
        <v>140</v>
      </c>
      <c r="E69" s="19"/>
      <c r="F69" s="109">
        <f>SUM(F70,F72)</f>
        <v>112.2</v>
      </c>
    </row>
    <row r="70" spans="1:6" ht="60">
      <c r="A70" s="120" t="s">
        <v>137</v>
      </c>
      <c r="B70" s="12" t="s">
        <v>12</v>
      </c>
      <c r="C70" s="12" t="s">
        <v>16</v>
      </c>
      <c r="D70" s="11" t="s">
        <v>142</v>
      </c>
      <c r="E70" s="19"/>
      <c r="F70" s="118">
        <f>SUM(F71)</f>
        <v>16</v>
      </c>
    </row>
    <row r="71" spans="1:6" ht="30">
      <c r="A71" s="98" t="s">
        <v>127</v>
      </c>
      <c r="B71" s="12" t="s">
        <v>12</v>
      </c>
      <c r="C71" s="12" t="s">
        <v>16</v>
      </c>
      <c r="D71" s="11" t="s">
        <v>142</v>
      </c>
      <c r="E71" s="15" t="s">
        <v>81</v>
      </c>
      <c r="F71" s="117">
        <v>16</v>
      </c>
    </row>
    <row r="72" spans="1:6" ht="30">
      <c r="A72" s="103" t="s">
        <v>138</v>
      </c>
      <c r="B72" s="12" t="s">
        <v>12</v>
      </c>
      <c r="C72" s="12" t="s">
        <v>16</v>
      </c>
      <c r="D72" s="11" t="s">
        <v>143</v>
      </c>
      <c r="E72" s="12"/>
      <c r="F72" s="118">
        <f>SUM(F73:F74)</f>
        <v>96.2</v>
      </c>
    </row>
    <row r="73" spans="1:6" ht="30">
      <c r="A73" s="98" t="s">
        <v>127</v>
      </c>
      <c r="B73" s="12" t="s">
        <v>12</v>
      </c>
      <c r="C73" s="12" t="s">
        <v>16</v>
      </c>
      <c r="D73" s="11" t="s">
        <v>143</v>
      </c>
      <c r="E73" s="15" t="s">
        <v>81</v>
      </c>
      <c r="F73" s="117">
        <v>86.2</v>
      </c>
    </row>
    <row r="74" spans="1:6" ht="15">
      <c r="A74" s="98" t="s">
        <v>79</v>
      </c>
      <c r="B74" s="12" t="s">
        <v>12</v>
      </c>
      <c r="C74" s="12" t="s">
        <v>16</v>
      </c>
      <c r="D74" s="11" t="s">
        <v>143</v>
      </c>
      <c r="E74" s="15" t="s">
        <v>82</v>
      </c>
      <c r="F74" s="117">
        <v>10</v>
      </c>
    </row>
    <row r="75" spans="1:6" ht="30">
      <c r="A75" s="136" t="s">
        <v>267</v>
      </c>
      <c r="B75" s="23" t="s">
        <v>12</v>
      </c>
      <c r="C75" s="23" t="s">
        <v>35</v>
      </c>
      <c r="D75" s="23" t="s">
        <v>268</v>
      </c>
      <c r="E75" s="23"/>
      <c r="F75" s="195">
        <f>F76</f>
        <v>12.600000000000001</v>
      </c>
    </row>
    <row r="76" spans="1:6" ht="15">
      <c r="A76" s="136" t="s">
        <v>269</v>
      </c>
      <c r="B76" s="23" t="s">
        <v>12</v>
      </c>
      <c r="C76" s="23" t="s">
        <v>35</v>
      </c>
      <c r="D76" s="23" t="s">
        <v>102</v>
      </c>
      <c r="E76" s="23"/>
      <c r="F76" s="117">
        <f>F77</f>
        <v>12.600000000000001</v>
      </c>
    </row>
    <row r="77" spans="1:6" ht="15">
      <c r="A77" s="136" t="s">
        <v>103</v>
      </c>
      <c r="B77" s="23" t="s">
        <v>12</v>
      </c>
      <c r="C77" s="23" t="s">
        <v>35</v>
      </c>
      <c r="D77" s="23" t="s">
        <v>104</v>
      </c>
      <c r="E77" s="23"/>
      <c r="F77" s="117">
        <f>SUM(F78:F79)</f>
        <v>12.600000000000001</v>
      </c>
    </row>
    <row r="78" spans="1:6" ht="15">
      <c r="A78" s="98" t="s">
        <v>83</v>
      </c>
      <c r="B78" s="23" t="s">
        <v>12</v>
      </c>
      <c r="C78" s="23" t="s">
        <v>35</v>
      </c>
      <c r="D78" s="23" t="s">
        <v>386</v>
      </c>
      <c r="E78" s="23" t="s">
        <v>84</v>
      </c>
      <c r="F78" s="117">
        <v>3.3</v>
      </c>
    </row>
    <row r="79" spans="1:6" ht="30.75" thickBot="1">
      <c r="A79" s="98" t="s">
        <v>127</v>
      </c>
      <c r="B79" s="15" t="s">
        <v>12</v>
      </c>
      <c r="C79" s="15" t="s">
        <v>35</v>
      </c>
      <c r="D79" s="24" t="s">
        <v>104</v>
      </c>
      <c r="E79" s="12" t="s">
        <v>81</v>
      </c>
      <c r="F79" s="117">
        <v>9.3000000000000007</v>
      </c>
    </row>
    <row r="80" spans="1:6" ht="17.25" thickTop="1" thickBot="1">
      <c r="A80" s="104" t="s">
        <v>58</v>
      </c>
      <c r="B80" s="8" t="s">
        <v>26</v>
      </c>
      <c r="C80" s="8"/>
      <c r="D80" s="8"/>
      <c r="E80" s="8"/>
      <c r="F80" s="115">
        <f t="shared" ref="F80:F85" si="0">SUM(F81)</f>
        <v>539.6</v>
      </c>
    </row>
    <row r="81" spans="1:6" ht="15.75" thickTop="1">
      <c r="A81" s="148" t="s">
        <v>73</v>
      </c>
      <c r="B81" s="48" t="s">
        <v>26</v>
      </c>
      <c r="C81" s="48" t="s">
        <v>14</v>
      </c>
      <c r="D81" s="48"/>
      <c r="E81" s="48"/>
      <c r="F81" s="116">
        <f t="shared" si="0"/>
        <v>539.6</v>
      </c>
    </row>
    <row r="82" spans="1:6" ht="90">
      <c r="A82" s="110" t="s">
        <v>322</v>
      </c>
      <c r="B82" s="11" t="s">
        <v>26</v>
      </c>
      <c r="C82" s="11" t="s">
        <v>14</v>
      </c>
      <c r="D82" s="19" t="s">
        <v>107</v>
      </c>
      <c r="E82" s="11"/>
      <c r="F82" s="109">
        <f t="shared" si="0"/>
        <v>539.6</v>
      </c>
    </row>
    <row r="83" spans="1:6" ht="30.75" customHeight="1">
      <c r="A83" s="110" t="s">
        <v>98</v>
      </c>
      <c r="B83" s="11" t="s">
        <v>26</v>
      </c>
      <c r="C83" s="11" t="s">
        <v>14</v>
      </c>
      <c r="D83" s="19" t="s">
        <v>108</v>
      </c>
      <c r="E83" s="73"/>
      <c r="F83" s="127">
        <f t="shared" si="0"/>
        <v>539.6</v>
      </c>
    </row>
    <row r="84" spans="1:6" ht="30">
      <c r="A84" s="120" t="s">
        <v>100</v>
      </c>
      <c r="B84" s="11" t="s">
        <v>26</v>
      </c>
      <c r="C84" s="11" t="s">
        <v>14</v>
      </c>
      <c r="D84" s="19" t="s">
        <v>110</v>
      </c>
      <c r="E84" s="73"/>
      <c r="F84" s="127">
        <f t="shared" si="0"/>
        <v>539.6</v>
      </c>
    </row>
    <row r="85" spans="1:6" ht="45">
      <c r="A85" s="81" t="s">
        <v>101</v>
      </c>
      <c r="B85" s="11" t="s">
        <v>26</v>
      </c>
      <c r="C85" s="11" t="s">
        <v>14</v>
      </c>
      <c r="D85" s="89" t="s">
        <v>144</v>
      </c>
      <c r="E85" s="73"/>
      <c r="F85" s="127">
        <f t="shared" si="0"/>
        <v>539.6</v>
      </c>
    </row>
    <row r="86" spans="1:6" ht="15.75" thickBot="1">
      <c r="A86" s="98" t="s">
        <v>27</v>
      </c>
      <c r="B86" s="13" t="s">
        <v>26</v>
      </c>
      <c r="C86" s="13" t="s">
        <v>14</v>
      </c>
      <c r="D86" s="173" t="s">
        <v>144</v>
      </c>
      <c r="E86" s="14" t="s">
        <v>86</v>
      </c>
      <c r="F86" s="134">
        <v>539.6</v>
      </c>
    </row>
    <row r="87" spans="1:6" ht="33" thickTop="1" thickBot="1">
      <c r="A87" s="149" t="s">
        <v>76</v>
      </c>
      <c r="B87" s="58" t="s">
        <v>14</v>
      </c>
      <c r="C87" s="61"/>
      <c r="D87" s="61"/>
      <c r="E87" s="61"/>
      <c r="F87" s="150">
        <f>SUM(F88,F99,)</f>
        <v>3055.5</v>
      </c>
    </row>
    <row r="88" spans="1:6" ht="43.5" customHeight="1" thickTop="1">
      <c r="A88" s="119" t="s">
        <v>300</v>
      </c>
      <c r="B88" s="165" t="s">
        <v>14</v>
      </c>
      <c r="C88" s="10" t="s">
        <v>30</v>
      </c>
      <c r="D88" s="15"/>
      <c r="E88" s="12"/>
      <c r="F88" s="102">
        <f>SUM(F89,F96)</f>
        <v>867.4</v>
      </c>
    </row>
    <row r="89" spans="1:6" ht="90">
      <c r="A89" s="110" t="s">
        <v>322</v>
      </c>
      <c r="B89" s="164" t="s">
        <v>14</v>
      </c>
      <c r="C89" s="11" t="s">
        <v>30</v>
      </c>
      <c r="D89" s="19" t="s">
        <v>107</v>
      </c>
      <c r="E89" s="12"/>
      <c r="F89" s="102">
        <f>SUM(F90)</f>
        <v>856.9</v>
      </c>
    </row>
    <row r="90" spans="1:6" ht="30">
      <c r="A90" s="103" t="s">
        <v>128</v>
      </c>
      <c r="B90" s="11" t="s">
        <v>14</v>
      </c>
      <c r="C90" s="11" t="s">
        <v>30</v>
      </c>
      <c r="D90" s="11" t="s">
        <v>132</v>
      </c>
      <c r="E90" s="12"/>
      <c r="F90" s="118">
        <f>SUM(F91)</f>
        <v>856.9</v>
      </c>
    </row>
    <row r="91" spans="1:6" ht="30">
      <c r="A91" s="103" t="s">
        <v>129</v>
      </c>
      <c r="B91" s="11" t="s">
        <v>14</v>
      </c>
      <c r="C91" s="11" t="s">
        <v>30</v>
      </c>
      <c r="D91" s="11" t="s">
        <v>131</v>
      </c>
      <c r="E91" s="12"/>
      <c r="F91" s="118">
        <f>SUM(F92)</f>
        <v>856.9</v>
      </c>
    </row>
    <row r="92" spans="1:6" ht="15">
      <c r="A92" s="103" t="s">
        <v>130</v>
      </c>
      <c r="B92" s="11" t="s">
        <v>14</v>
      </c>
      <c r="C92" s="11" t="s">
        <v>30</v>
      </c>
      <c r="D92" s="11" t="s">
        <v>133</v>
      </c>
      <c r="E92" s="12"/>
      <c r="F92" s="118">
        <f>SUM(F93:F94)</f>
        <v>856.9</v>
      </c>
    </row>
    <row r="93" spans="1:6" ht="60.75" customHeight="1">
      <c r="A93" s="98" t="s">
        <v>78</v>
      </c>
      <c r="B93" s="12" t="s">
        <v>14</v>
      </c>
      <c r="C93" s="12" t="s">
        <v>30</v>
      </c>
      <c r="D93" s="11" t="s">
        <v>133</v>
      </c>
      <c r="E93" s="12" t="s">
        <v>80</v>
      </c>
      <c r="F93" s="117">
        <v>824.5</v>
      </c>
    </row>
    <row r="94" spans="1:6" ht="30">
      <c r="A94" s="98" t="s">
        <v>127</v>
      </c>
      <c r="B94" s="12" t="s">
        <v>14</v>
      </c>
      <c r="C94" s="12" t="s">
        <v>30</v>
      </c>
      <c r="D94" s="11" t="s">
        <v>133</v>
      </c>
      <c r="E94" s="12" t="s">
        <v>81</v>
      </c>
      <c r="F94" s="117">
        <v>32.4</v>
      </c>
    </row>
    <row r="95" spans="1:6" ht="30">
      <c r="A95" s="136" t="s">
        <v>267</v>
      </c>
      <c r="B95" s="23" t="s">
        <v>14</v>
      </c>
      <c r="C95" s="23" t="s">
        <v>30</v>
      </c>
      <c r="D95" s="23" t="s">
        <v>268</v>
      </c>
      <c r="E95" s="23"/>
      <c r="F95" s="109">
        <f>SUM(F96)</f>
        <v>10.5</v>
      </c>
    </row>
    <row r="96" spans="1:6" ht="15">
      <c r="A96" s="136" t="s">
        <v>269</v>
      </c>
      <c r="B96" s="23" t="s">
        <v>14</v>
      </c>
      <c r="C96" s="23" t="s">
        <v>30</v>
      </c>
      <c r="D96" s="23" t="s">
        <v>102</v>
      </c>
      <c r="E96" s="23"/>
      <c r="F96" s="109">
        <f>SUM(F97)</f>
        <v>10.5</v>
      </c>
    </row>
    <row r="97" spans="1:6" ht="45">
      <c r="A97" s="128" t="s">
        <v>105</v>
      </c>
      <c r="B97" s="12" t="s">
        <v>14</v>
      </c>
      <c r="C97" s="12" t="s">
        <v>30</v>
      </c>
      <c r="D97" s="23" t="s">
        <v>106</v>
      </c>
      <c r="E97" s="32"/>
      <c r="F97" s="109">
        <f>SUM(F98)</f>
        <v>10.5</v>
      </c>
    </row>
    <row r="98" spans="1:6" ht="30">
      <c r="A98" s="98" t="s">
        <v>127</v>
      </c>
      <c r="B98" s="12" t="s">
        <v>14</v>
      </c>
      <c r="C98" s="12" t="s">
        <v>30</v>
      </c>
      <c r="D98" s="24" t="s">
        <v>106</v>
      </c>
      <c r="E98" s="12" t="s">
        <v>81</v>
      </c>
      <c r="F98" s="101">
        <v>10.5</v>
      </c>
    </row>
    <row r="99" spans="1:6" ht="30">
      <c r="A99" s="108" t="s">
        <v>77</v>
      </c>
      <c r="B99" s="10" t="s">
        <v>14</v>
      </c>
      <c r="C99" s="10" t="s">
        <v>60</v>
      </c>
      <c r="D99" s="15"/>
      <c r="E99" s="15"/>
      <c r="F99" s="112">
        <f t="shared" ref="F99:F103" si="1">SUM(F100)</f>
        <v>2188.1</v>
      </c>
    </row>
    <row r="100" spans="1:6" ht="90">
      <c r="A100" s="110" t="s">
        <v>322</v>
      </c>
      <c r="B100" s="11" t="s">
        <v>14</v>
      </c>
      <c r="C100" s="11" t="s">
        <v>60</v>
      </c>
      <c r="D100" s="19" t="s">
        <v>107</v>
      </c>
      <c r="E100" s="19"/>
      <c r="F100" s="112">
        <f t="shared" si="1"/>
        <v>2188.1</v>
      </c>
    </row>
    <row r="101" spans="1:6" ht="30">
      <c r="A101" s="103" t="s">
        <v>128</v>
      </c>
      <c r="B101" s="11" t="s">
        <v>14</v>
      </c>
      <c r="C101" s="11" t="s">
        <v>60</v>
      </c>
      <c r="D101" s="74" t="s">
        <v>132</v>
      </c>
      <c r="E101" s="19"/>
      <c r="F101" s="112">
        <f t="shared" si="1"/>
        <v>2188.1</v>
      </c>
    </row>
    <row r="102" spans="1:6" ht="30">
      <c r="A102" s="103" t="s">
        <v>129</v>
      </c>
      <c r="B102" s="11" t="s">
        <v>14</v>
      </c>
      <c r="C102" s="11" t="s">
        <v>60</v>
      </c>
      <c r="D102" s="74" t="s">
        <v>131</v>
      </c>
      <c r="E102" s="19"/>
      <c r="F102" s="112">
        <f t="shared" si="1"/>
        <v>2188.1</v>
      </c>
    </row>
    <row r="103" spans="1:6" ht="60">
      <c r="A103" s="103" t="s">
        <v>249</v>
      </c>
      <c r="B103" s="11" t="s">
        <v>14</v>
      </c>
      <c r="C103" s="11" t="s">
        <v>60</v>
      </c>
      <c r="D103" s="74" t="s">
        <v>149</v>
      </c>
      <c r="E103" s="19"/>
      <c r="F103" s="112">
        <f t="shared" si="1"/>
        <v>2188.1</v>
      </c>
    </row>
    <row r="104" spans="1:6" ht="62.25" customHeight="1" thickBot="1">
      <c r="A104" s="98" t="s">
        <v>78</v>
      </c>
      <c r="B104" s="12" t="s">
        <v>14</v>
      </c>
      <c r="C104" s="12" t="s">
        <v>60</v>
      </c>
      <c r="D104" s="74" t="s">
        <v>149</v>
      </c>
      <c r="E104" s="15" t="s">
        <v>80</v>
      </c>
      <c r="F104" s="114">
        <v>2188.1</v>
      </c>
    </row>
    <row r="105" spans="1:6" ht="17.25" thickTop="1" thickBot="1">
      <c r="A105" s="104" t="s">
        <v>17</v>
      </c>
      <c r="B105" s="8" t="s">
        <v>18</v>
      </c>
      <c r="C105" s="8"/>
      <c r="D105" s="8"/>
      <c r="E105" s="8"/>
      <c r="F105" s="115">
        <f>SUM(F106,F118,F134,F144)</f>
        <v>12836.100000000002</v>
      </c>
    </row>
    <row r="106" spans="1:6" ht="15.75" thickTop="1">
      <c r="A106" s="151" t="s">
        <v>19</v>
      </c>
      <c r="B106" s="17" t="s">
        <v>18</v>
      </c>
      <c r="C106" s="17" t="s">
        <v>12</v>
      </c>
      <c r="D106" s="16"/>
      <c r="E106" s="16"/>
      <c r="F106" s="130">
        <f>SUM(F107,F112)</f>
        <v>67</v>
      </c>
    </row>
    <row r="107" spans="1:6" ht="60">
      <c r="A107" s="121" t="s">
        <v>326</v>
      </c>
      <c r="B107" s="66" t="s">
        <v>18</v>
      </c>
      <c r="C107" s="66" t="s">
        <v>12</v>
      </c>
      <c r="D107" s="66" t="s">
        <v>146</v>
      </c>
      <c r="E107" s="66"/>
      <c r="F107" s="109">
        <f>SUM(F108)</f>
        <v>20</v>
      </c>
    </row>
    <row r="108" spans="1:6" ht="30">
      <c r="A108" s="103" t="s">
        <v>363</v>
      </c>
      <c r="B108" s="66" t="s">
        <v>18</v>
      </c>
      <c r="C108" s="66" t="s">
        <v>12</v>
      </c>
      <c r="D108" s="66" t="s">
        <v>147</v>
      </c>
      <c r="E108" s="20"/>
      <c r="F108" s="109">
        <f>SUM(F109)</f>
        <v>20</v>
      </c>
    </row>
    <row r="109" spans="1:6" ht="15">
      <c r="A109" s="98" t="s">
        <v>145</v>
      </c>
      <c r="B109" s="66" t="s">
        <v>18</v>
      </c>
      <c r="C109" s="66" t="s">
        <v>12</v>
      </c>
      <c r="D109" s="66" t="s">
        <v>148</v>
      </c>
      <c r="E109" s="20"/>
      <c r="F109" s="109">
        <f>SUM(F110)</f>
        <v>20</v>
      </c>
    </row>
    <row r="110" spans="1:6" ht="15">
      <c r="A110" s="103" t="s">
        <v>364</v>
      </c>
      <c r="B110" s="66" t="s">
        <v>18</v>
      </c>
      <c r="C110" s="66" t="s">
        <v>12</v>
      </c>
      <c r="D110" s="66" t="s">
        <v>365</v>
      </c>
      <c r="E110" s="20"/>
      <c r="F110" s="109">
        <f>SUM(F111)</f>
        <v>20</v>
      </c>
    </row>
    <row r="111" spans="1:6" ht="30">
      <c r="A111" s="98" t="s">
        <v>88</v>
      </c>
      <c r="B111" s="20" t="s">
        <v>18</v>
      </c>
      <c r="C111" s="20" t="s">
        <v>12</v>
      </c>
      <c r="D111" s="20" t="s">
        <v>365</v>
      </c>
      <c r="E111" s="20" t="s">
        <v>85</v>
      </c>
      <c r="F111" s="101">
        <v>20</v>
      </c>
    </row>
    <row r="112" spans="1:6" ht="60">
      <c r="A112" s="120" t="s">
        <v>328</v>
      </c>
      <c r="B112" s="66" t="s">
        <v>18</v>
      </c>
      <c r="C112" s="66" t="s">
        <v>12</v>
      </c>
      <c r="D112" s="66" t="s">
        <v>212</v>
      </c>
      <c r="E112" s="22"/>
      <c r="F112" s="109">
        <f>SUM(F113)</f>
        <v>47</v>
      </c>
    </row>
    <row r="113" spans="1:6" ht="45">
      <c r="A113" s="120" t="s">
        <v>209</v>
      </c>
      <c r="B113" s="66" t="s">
        <v>18</v>
      </c>
      <c r="C113" s="66" t="s">
        <v>12</v>
      </c>
      <c r="D113" s="66" t="s">
        <v>213</v>
      </c>
      <c r="E113" s="22"/>
      <c r="F113" s="109">
        <f>SUM(F114)</f>
        <v>47</v>
      </c>
    </row>
    <row r="114" spans="1:6" ht="30">
      <c r="A114" s="120" t="s">
        <v>210</v>
      </c>
      <c r="B114" s="66" t="s">
        <v>18</v>
      </c>
      <c r="C114" s="66" t="s">
        <v>12</v>
      </c>
      <c r="D114" s="66" t="s">
        <v>214</v>
      </c>
      <c r="E114" s="22"/>
      <c r="F114" s="109">
        <f>SUM(F115)</f>
        <v>47</v>
      </c>
    </row>
    <row r="115" spans="1:6" ht="62.25" customHeight="1">
      <c r="A115" s="103" t="s">
        <v>319</v>
      </c>
      <c r="B115" s="66" t="s">
        <v>18</v>
      </c>
      <c r="C115" s="66" t="s">
        <v>12</v>
      </c>
      <c r="D115" s="66" t="s">
        <v>320</v>
      </c>
      <c r="E115" s="20"/>
      <c r="F115" s="109">
        <f>SUM(F116:F117)</f>
        <v>47</v>
      </c>
    </row>
    <row r="116" spans="1:6" ht="15" customHeight="1">
      <c r="A116" s="98" t="s">
        <v>27</v>
      </c>
      <c r="B116" s="20" t="s">
        <v>18</v>
      </c>
      <c r="C116" s="20" t="s">
        <v>12</v>
      </c>
      <c r="D116" s="20" t="s">
        <v>320</v>
      </c>
      <c r="E116" s="20" t="s">
        <v>86</v>
      </c>
      <c r="F116" s="101">
        <v>10</v>
      </c>
    </row>
    <row r="117" spans="1:6" ht="30">
      <c r="A117" s="98" t="s">
        <v>88</v>
      </c>
      <c r="B117" s="20" t="s">
        <v>18</v>
      </c>
      <c r="C117" s="20" t="s">
        <v>12</v>
      </c>
      <c r="D117" s="20" t="s">
        <v>320</v>
      </c>
      <c r="E117" s="20" t="s">
        <v>85</v>
      </c>
      <c r="F117" s="101">
        <v>37</v>
      </c>
    </row>
    <row r="118" spans="1:6" ht="15">
      <c r="A118" s="99" t="s">
        <v>20</v>
      </c>
      <c r="B118" s="22" t="s">
        <v>18</v>
      </c>
      <c r="C118" s="22" t="s">
        <v>21</v>
      </c>
      <c r="D118" s="22"/>
      <c r="E118" s="22"/>
      <c r="F118" s="109">
        <f>SUM(F119)</f>
        <v>2997.7000000000003</v>
      </c>
    </row>
    <row r="119" spans="1:6" ht="60">
      <c r="A119" s="124" t="s">
        <v>324</v>
      </c>
      <c r="B119" s="11" t="s">
        <v>18</v>
      </c>
      <c r="C119" s="11" t="s">
        <v>21</v>
      </c>
      <c r="D119" s="19" t="s">
        <v>154</v>
      </c>
      <c r="E119" s="19"/>
      <c r="F119" s="109">
        <f>SUM(F120)</f>
        <v>2997.7000000000003</v>
      </c>
    </row>
    <row r="120" spans="1:6" ht="45">
      <c r="A120" s="103" t="s">
        <v>150</v>
      </c>
      <c r="B120" s="15" t="s">
        <v>18</v>
      </c>
      <c r="C120" s="15" t="s">
        <v>21</v>
      </c>
      <c r="D120" s="19" t="s">
        <v>165</v>
      </c>
      <c r="E120" s="15"/>
      <c r="F120" s="109">
        <f>SUM(F121)</f>
        <v>2997.7000000000003</v>
      </c>
    </row>
    <row r="121" spans="1:6" ht="45">
      <c r="A121" s="120" t="s">
        <v>151</v>
      </c>
      <c r="B121" s="11" t="s">
        <v>18</v>
      </c>
      <c r="C121" s="11" t="s">
        <v>21</v>
      </c>
      <c r="D121" s="19" t="s">
        <v>157</v>
      </c>
      <c r="E121" s="19"/>
      <c r="F121" s="109">
        <f>SUM(F122,F124,F126,F128,F130,F132)</f>
        <v>2997.7000000000003</v>
      </c>
    </row>
    <row r="122" spans="1:6" ht="60">
      <c r="A122" s="103" t="s">
        <v>152</v>
      </c>
      <c r="B122" s="66" t="s">
        <v>18</v>
      </c>
      <c r="C122" s="66" t="s">
        <v>21</v>
      </c>
      <c r="D122" s="66" t="s">
        <v>158</v>
      </c>
      <c r="E122" s="15"/>
      <c r="F122" s="109">
        <f>SUM(F123)</f>
        <v>363.3</v>
      </c>
    </row>
    <row r="123" spans="1:6" ht="30">
      <c r="A123" s="98" t="s">
        <v>127</v>
      </c>
      <c r="B123" s="11" t="s">
        <v>18</v>
      </c>
      <c r="C123" s="11" t="s">
        <v>21</v>
      </c>
      <c r="D123" s="66" t="s">
        <v>158</v>
      </c>
      <c r="E123" s="15" t="s">
        <v>81</v>
      </c>
      <c r="F123" s="101">
        <v>363.3</v>
      </c>
    </row>
    <row r="124" spans="1:6" ht="75">
      <c r="A124" s="103" t="s">
        <v>153</v>
      </c>
      <c r="B124" s="11" t="s">
        <v>18</v>
      </c>
      <c r="C124" s="11" t="s">
        <v>21</v>
      </c>
      <c r="D124" s="66" t="s">
        <v>378</v>
      </c>
      <c r="E124" s="19"/>
      <c r="F124" s="109">
        <f>SUM(F125)</f>
        <v>62.6</v>
      </c>
    </row>
    <row r="125" spans="1:6" ht="30">
      <c r="A125" s="98" t="s">
        <v>127</v>
      </c>
      <c r="B125" s="11" t="s">
        <v>18</v>
      </c>
      <c r="C125" s="11" t="s">
        <v>21</v>
      </c>
      <c r="D125" s="66" t="s">
        <v>378</v>
      </c>
      <c r="E125" s="15" t="s">
        <v>81</v>
      </c>
      <c r="F125" s="101">
        <v>62.6</v>
      </c>
    </row>
    <row r="126" spans="1:6" ht="45">
      <c r="A126" s="103" t="s">
        <v>159</v>
      </c>
      <c r="B126" s="11" t="s">
        <v>18</v>
      </c>
      <c r="C126" s="11" t="s">
        <v>21</v>
      </c>
      <c r="D126" s="66" t="s">
        <v>160</v>
      </c>
      <c r="E126" s="19"/>
      <c r="F126" s="109">
        <f>SUM(F127)</f>
        <v>2348</v>
      </c>
    </row>
    <row r="127" spans="1:6" ht="15">
      <c r="A127" s="98" t="s">
        <v>79</v>
      </c>
      <c r="B127" s="12" t="s">
        <v>18</v>
      </c>
      <c r="C127" s="12" t="s">
        <v>21</v>
      </c>
      <c r="D127" s="66" t="s">
        <v>160</v>
      </c>
      <c r="E127" s="15" t="s">
        <v>82</v>
      </c>
      <c r="F127" s="101">
        <v>2348</v>
      </c>
    </row>
    <row r="128" spans="1:6" ht="60">
      <c r="A128" s="103" t="s">
        <v>279</v>
      </c>
      <c r="B128" s="11" t="s">
        <v>18</v>
      </c>
      <c r="C128" s="11" t="s">
        <v>21</v>
      </c>
      <c r="D128" s="66" t="s">
        <v>278</v>
      </c>
      <c r="E128" s="15"/>
      <c r="F128" s="109">
        <f>SUM(F129)</f>
        <v>4</v>
      </c>
    </row>
    <row r="129" spans="1:6" ht="15">
      <c r="A129" s="98" t="s">
        <v>79</v>
      </c>
      <c r="B129" s="12" t="s">
        <v>18</v>
      </c>
      <c r="C129" s="12" t="s">
        <v>21</v>
      </c>
      <c r="D129" s="66" t="s">
        <v>278</v>
      </c>
      <c r="E129" s="15" t="s">
        <v>82</v>
      </c>
      <c r="F129" s="101">
        <v>4</v>
      </c>
    </row>
    <row r="130" spans="1:6" ht="60">
      <c r="A130" s="103" t="s">
        <v>279</v>
      </c>
      <c r="B130" s="11" t="s">
        <v>18</v>
      </c>
      <c r="C130" s="11" t="s">
        <v>21</v>
      </c>
      <c r="D130" s="66" t="s">
        <v>379</v>
      </c>
      <c r="E130" s="15"/>
      <c r="F130" s="109">
        <f>SUM(F131)</f>
        <v>19.8</v>
      </c>
    </row>
    <row r="131" spans="1:6" ht="15.75" customHeight="1">
      <c r="A131" s="98" t="s">
        <v>79</v>
      </c>
      <c r="B131" s="12" t="s">
        <v>18</v>
      </c>
      <c r="C131" s="12" t="s">
        <v>21</v>
      </c>
      <c r="D131" s="20" t="s">
        <v>379</v>
      </c>
      <c r="E131" s="15" t="s">
        <v>82</v>
      </c>
      <c r="F131" s="101">
        <v>19.8</v>
      </c>
    </row>
    <row r="132" spans="1:6" ht="46.5" customHeight="1">
      <c r="A132" s="103" t="s">
        <v>161</v>
      </c>
      <c r="B132" s="11" t="s">
        <v>18</v>
      </c>
      <c r="C132" s="11" t="s">
        <v>21</v>
      </c>
      <c r="D132" s="66" t="s">
        <v>162</v>
      </c>
      <c r="E132" s="15"/>
      <c r="F132" s="109">
        <f>SUM(F133)</f>
        <v>200</v>
      </c>
    </row>
    <row r="133" spans="1:6" ht="15">
      <c r="A133" s="98" t="s">
        <v>79</v>
      </c>
      <c r="B133" s="12" t="s">
        <v>18</v>
      </c>
      <c r="C133" s="12" t="s">
        <v>21</v>
      </c>
      <c r="D133" s="66" t="s">
        <v>162</v>
      </c>
      <c r="E133" s="15" t="s">
        <v>82</v>
      </c>
      <c r="F133" s="101">
        <v>200</v>
      </c>
    </row>
    <row r="134" spans="1:6" ht="15">
      <c r="A134" s="152" t="s">
        <v>41</v>
      </c>
      <c r="B134" s="10" t="s">
        <v>18</v>
      </c>
      <c r="C134" s="10" t="s">
        <v>30</v>
      </c>
      <c r="D134" s="22"/>
      <c r="E134" s="22"/>
      <c r="F134" s="109">
        <f>SUM(F135)</f>
        <v>9739.4000000000015</v>
      </c>
    </row>
    <row r="135" spans="1:6" ht="60">
      <c r="A135" s="124" t="s">
        <v>324</v>
      </c>
      <c r="B135" s="11" t="s">
        <v>18</v>
      </c>
      <c r="C135" s="11" t="s">
        <v>30</v>
      </c>
      <c r="D135" s="19" t="s">
        <v>154</v>
      </c>
      <c r="E135" s="22"/>
      <c r="F135" s="109">
        <f>SUM(F136)</f>
        <v>9739.4000000000015</v>
      </c>
    </row>
    <row r="136" spans="1:6" ht="60">
      <c r="A136" s="103" t="s">
        <v>163</v>
      </c>
      <c r="B136" s="11" t="s">
        <v>18</v>
      </c>
      <c r="C136" s="11" t="s">
        <v>30</v>
      </c>
      <c r="D136" s="19" t="s">
        <v>155</v>
      </c>
      <c r="E136" s="15"/>
      <c r="F136" s="109">
        <f>SUM(F137)</f>
        <v>9739.4000000000015</v>
      </c>
    </row>
    <row r="137" spans="1:6" ht="45">
      <c r="A137" s="103" t="s">
        <v>164</v>
      </c>
      <c r="B137" s="11" t="s">
        <v>18</v>
      </c>
      <c r="C137" s="11" t="s">
        <v>30</v>
      </c>
      <c r="D137" s="19" t="s">
        <v>156</v>
      </c>
      <c r="E137" s="15"/>
      <c r="F137" s="109">
        <f>SUM(F138,F140,F142)</f>
        <v>9739.4000000000015</v>
      </c>
    </row>
    <row r="138" spans="1:6" ht="45">
      <c r="A138" s="103" t="s">
        <v>166</v>
      </c>
      <c r="B138" s="11" t="s">
        <v>18</v>
      </c>
      <c r="C138" s="11" t="s">
        <v>30</v>
      </c>
      <c r="D138" s="19" t="s">
        <v>167</v>
      </c>
      <c r="E138" s="15"/>
      <c r="F138" s="109">
        <f>SUM(F139)</f>
        <v>3100.6</v>
      </c>
    </row>
    <row r="139" spans="1:6" ht="30">
      <c r="A139" s="98" t="s">
        <v>127</v>
      </c>
      <c r="B139" s="12" t="s">
        <v>18</v>
      </c>
      <c r="C139" s="12" t="s">
        <v>30</v>
      </c>
      <c r="D139" s="19" t="s">
        <v>167</v>
      </c>
      <c r="E139" s="15" t="s">
        <v>81</v>
      </c>
      <c r="F139" s="101">
        <v>3100.6</v>
      </c>
    </row>
    <row r="140" spans="1:6" ht="60">
      <c r="A140" s="103" t="s">
        <v>168</v>
      </c>
      <c r="B140" s="11" t="s">
        <v>18</v>
      </c>
      <c r="C140" s="11" t="s">
        <v>30</v>
      </c>
      <c r="D140" s="19" t="s">
        <v>169</v>
      </c>
      <c r="E140" s="15"/>
      <c r="F140" s="109">
        <f>SUM(F141)</f>
        <v>6611.6</v>
      </c>
    </row>
    <row r="141" spans="1:6" ht="30">
      <c r="A141" s="98" t="s">
        <v>127</v>
      </c>
      <c r="B141" s="12" t="s">
        <v>18</v>
      </c>
      <c r="C141" s="12" t="s">
        <v>30</v>
      </c>
      <c r="D141" s="19" t="s">
        <v>169</v>
      </c>
      <c r="E141" s="15" t="s">
        <v>81</v>
      </c>
      <c r="F141" s="101">
        <v>6611.6</v>
      </c>
    </row>
    <row r="142" spans="1:6" ht="75">
      <c r="A142" s="103" t="s">
        <v>331</v>
      </c>
      <c r="B142" s="11" t="s">
        <v>18</v>
      </c>
      <c r="C142" s="11" t="s">
        <v>30</v>
      </c>
      <c r="D142" s="19" t="s">
        <v>380</v>
      </c>
      <c r="E142" s="15"/>
      <c r="F142" s="109">
        <f>SUM(F143)</f>
        <v>27.2</v>
      </c>
    </row>
    <row r="143" spans="1:6" ht="30">
      <c r="A143" s="98" t="s">
        <v>127</v>
      </c>
      <c r="B143" s="12" t="s">
        <v>18</v>
      </c>
      <c r="C143" s="12" t="s">
        <v>30</v>
      </c>
      <c r="D143" s="19" t="s">
        <v>380</v>
      </c>
      <c r="E143" s="15" t="s">
        <v>81</v>
      </c>
      <c r="F143" s="101">
        <v>27.2</v>
      </c>
    </row>
    <row r="144" spans="1:6" ht="15">
      <c r="A144" s="99" t="s">
        <v>64</v>
      </c>
      <c r="B144" s="22" t="s">
        <v>18</v>
      </c>
      <c r="C144" s="22" t="s">
        <v>51</v>
      </c>
      <c r="D144" s="22"/>
      <c r="E144" s="22"/>
      <c r="F144" s="109">
        <f>SUM(F145)</f>
        <v>32</v>
      </c>
    </row>
    <row r="145" spans="1:6" ht="90">
      <c r="A145" s="110" t="s">
        <v>322</v>
      </c>
      <c r="B145" s="66" t="s">
        <v>18</v>
      </c>
      <c r="C145" s="66" t="s">
        <v>51</v>
      </c>
      <c r="D145" s="66" t="s">
        <v>107</v>
      </c>
      <c r="E145" s="19"/>
      <c r="F145" s="109">
        <f>SUM(F146)</f>
        <v>32</v>
      </c>
    </row>
    <row r="146" spans="1:6" ht="45">
      <c r="A146" s="103" t="s">
        <v>134</v>
      </c>
      <c r="B146" s="12" t="s">
        <v>18</v>
      </c>
      <c r="C146" s="12" t="s">
        <v>51</v>
      </c>
      <c r="D146" s="11" t="s">
        <v>139</v>
      </c>
      <c r="E146" s="12"/>
      <c r="F146" s="118">
        <f>SUM(F147)</f>
        <v>32</v>
      </c>
    </row>
    <row r="147" spans="1:6" ht="45">
      <c r="A147" s="120" t="s">
        <v>135</v>
      </c>
      <c r="B147" s="12" t="s">
        <v>18</v>
      </c>
      <c r="C147" s="12" t="s">
        <v>51</v>
      </c>
      <c r="D147" s="11" t="s">
        <v>140</v>
      </c>
      <c r="E147" s="19"/>
      <c r="F147" s="109">
        <f>SUM(F148)</f>
        <v>32</v>
      </c>
    </row>
    <row r="148" spans="1:6" ht="30">
      <c r="A148" s="103" t="s">
        <v>136</v>
      </c>
      <c r="B148" s="12" t="s">
        <v>18</v>
      </c>
      <c r="C148" s="12" t="s">
        <v>51</v>
      </c>
      <c r="D148" s="11" t="s">
        <v>141</v>
      </c>
      <c r="E148" s="12"/>
      <c r="F148" s="109">
        <f>SUM(F149:F149)</f>
        <v>32</v>
      </c>
    </row>
    <row r="149" spans="1:6" ht="30.75" thickBot="1">
      <c r="A149" s="98" t="s">
        <v>127</v>
      </c>
      <c r="B149" s="12" t="s">
        <v>18</v>
      </c>
      <c r="C149" s="12" t="s">
        <v>51</v>
      </c>
      <c r="D149" s="11" t="s">
        <v>141</v>
      </c>
      <c r="E149" s="12" t="s">
        <v>81</v>
      </c>
      <c r="F149" s="101">
        <v>32</v>
      </c>
    </row>
    <row r="150" spans="1:6" s="47" customFormat="1" ht="17.25" thickTop="1" thickBot="1">
      <c r="A150" s="104" t="s">
        <v>42</v>
      </c>
      <c r="B150" s="8" t="s">
        <v>43</v>
      </c>
      <c r="C150" s="8"/>
      <c r="D150" s="8"/>
      <c r="E150" s="8"/>
      <c r="F150" s="115">
        <f>SUM(F151,F157,F165)</f>
        <v>3430.4</v>
      </c>
    </row>
    <row r="151" spans="1:6" ht="15.75" thickTop="1">
      <c r="A151" s="146" t="s">
        <v>44</v>
      </c>
      <c r="B151" s="18" t="s">
        <v>43</v>
      </c>
      <c r="C151" s="18" t="s">
        <v>12</v>
      </c>
      <c r="D151" s="18"/>
      <c r="E151" s="18"/>
      <c r="F151" s="147">
        <f>SUM(F152)</f>
        <v>149.19999999999999</v>
      </c>
    </row>
    <row r="152" spans="1:6" ht="60">
      <c r="A152" s="124" t="s">
        <v>325</v>
      </c>
      <c r="B152" s="11" t="s">
        <v>43</v>
      </c>
      <c r="C152" s="11" t="s">
        <v>12</v>
      </c>
      <c r="D152" s="19" t="s">
        <v>172</v>
      </c>
      <c r="E152" s="19"/>
      <c r="F152" s="109">
        <f>SUM(F153)</f>
        <v>149.19999999999999</v>
      </c>
    </row>
    <row r="153" spans="1:6" ht="45">
      <c r="A153" s="124" t="s">
        <v>170</v>
      </c>
      <c r="B153" s="11" t="s">
        <v>43</v>
      </c>
      <c r="C153" s="11" t="s">
        <v>12</v>
      </c>
      <c r="D153" s="19" t="s">
        <v>173</v>
      </c>
      <c r="E153" s="19"/>
      <c r="F153" s="109">
        <f>SUM(F154)</f>
        <v>149.19999999999999</v>
      </c>
    </row>
    <row r="154" spans="1:6" ht="30">
      <c r="A154" s="124" t="s">
        <v>171</v>
      </c>
      <c r="B154" s="11" t="s">
        <v>43</v>
      </c>
      <c r="C154" s="11" t="s">
        <v>12</v>
      </c>
      <c r="D154" s="19" t="s">
        <v>175</v>
      </c>
      <c r="E154" s="19"/>
      <c r="F154" s="109">
        <f>SUM(F155)</f>
        <v>149.19999999999999</v>
      </c>
    </row>
    <row r="155" spans="1:6" ht="45">
      <c r="A155" s="124" t="s">
        <v>299</v>
      </c>
      <c r="B155" s="11" t="s">
        <v>43</v>
      </c>
      <c r="C155" s="11" t="s">
        <v>12</v>
      </c>
      <c r="D155" s="19" t="s">
        <v>176</v>
      </c>
      <c r="E155" s="19"/>
      <c r="F155" s="109">
        <f>SUM(F156)</f>
        <v>149.19999999999999</v>
      </c>
    </row>
    <row r="156" spans="1:6" ht="30">
      <c r="A156" s="98" t="s">
        <v>127</v>
      </c>
      <c r="B156" s="15" t="s">
        <v>43</v>
      </c>
      <c r="C156" s="15" t="s">
        <v>12</v>
      </c>
      <c r="D156" s="19" t="s">
        <v>176</v>
      </c>
      <c r="E156" s="15" t="s">
        <v>81</v>
      </c>
      <c r="F156" s="101">
        <v>149.19999999999999</v>
      </c>
    </row>
    <row r="157" spans="1:6" ht="15">
      <c r="A157" s="129" t="s">
        <v>53</v>
      </c>
      <c r="B157" s="22" t="s">
        <v>43</v>
      </c>
      <c r="C157" s="22" t="s">
        <v>26</v>
      </c>
      <c r="D157" s="22"/>
      <c r="E157" s="22"/>
      <c r="F157" s="109">
        <f>SUM(F158)</f>
        <v>1570.9</v>
      </c>
    </row>
    <row r="158" spans="1:6" ht="60">
      <c r="A158" s="124" t="s">
        <v>325</v>
      </c>
      <c r="B158" s="19" t="s">
        <v>43</v>
      </c>
      <c r="C158" s="19" t="s">
        <v>26</v>
      </c>
      <c r="D158" s="19" t="s">
        <v>172</v>
      </c>
      <c r="E158" s="15"/>
      <c r="F158" s="109">
        <f>SUM(F159)</f>
        <v>1570.9</v>
      </c>
    </row>
    <row r="159" spans="1:6" ht="45">
      <c r="A159" s="124" t="s">
        <v>170</v>
      </c>
      <c r="B159" s="15" t="s">
        <v>43</v>
      </c>
      <c r="C159" s="15" t="s">
        <v>26</v>
      </c>
      <c r="D159" s="19" t="s">
        <v>173</v>
      </c>
      <c r="E159" s="15"/>
      <c r="F159" s="109">
        <f>SUM(F160)</f>
        <v>1570.9</v>
      </c>
    </row>
    <row r="160" spans="1:6" ht="30">
      <c r="A160" s="124" t="s">
        <v>171</v>
      </c>
      <c r="B160" s="11" t="s">
        <v>43</v>
      </c>
      <c r="C160" s="11" t="s">
        <v>26</v>
      </c>
      <c r="D160" s="19" t="s">
        <v>175</v>
      </c>
      <c r="E160" s="15"/>
      <c r="F160" s="109">
        <f>SUM(F161,F163)</f>
        <v>1570.9</v>
      </c>
    </row>
    <row r="161" spans="1:6" ht="60">
      <c r="A161" s="103" t="s">
        <v>174</v>
      </c>
      <c r="B161" s="15" t="s">
        <v>43</v>
      </c>
      <c r="C161" s="15" t="s">
        <v>26</v>
      </c>
      <c r="D161" s="19" t="s">
        <v>177</v>
      </c>
      <c r="E161" s="15"/>
      <c r="F161" s="109">
        <f>SUM(F162)</f>
        <v>577.6</v>
      </c>
    </row>
    <row r="162" spans="1:6" ht="15">
      <c r="A162" s="98" t="s">
        <v>27</v>
      </c>
      <c r="B162" s="12" t="s">
        <v>43</v>
      </c>
      <c r="C162" s="12" t="s">
        <v>26</v>
      </c>
      <c r="D162" s="19" t="s">
        <v>177</v>
      </c>
      <c r="E162" s="15" t="s">
        <v>86</v>
      </c>
      <c r="F162" s="101">
        <v>577.6</v>
      </c>
    </row>
    <row r="163" spans="1:6" ht="30">
      <c r="A163" s="103" t="s">
        <v>336</v>
      </c>
      <c r="B163" s="19" t="s">
        <v>43</v>
      </c>
      <c r="C163" s="19" t="s">
        <v>26</v>
      </c>
      <c r="D163" s="19" t="s">
        <v>337</v>
      </c>
      <c r="E163" s="15"/>
      <c r="F163" s="109">
        <f>SUM(F164)</f>
        <v>993.3</v>
      </c>
    </row>
    <row r="164" spans="1:6" ht="15">
      <c r="A164" s="98" t="s">
        <v>79</v>
      </c>
      <c r="B164" s="19" t="s">
        <v>43</v>
      </c>
      <c r="C164" s="19" t="s">
        <v>26</v>
      </c>
      <c r="D164" s="19" t="s">
        <v>337</v>
      </c>
      <c r="E164" s="15" t="s">
        <v>82</v>
      </c>
      <c r="F164" s="101">
        <v>993.3</v>
      </c>
    </row>
    <row r="165" spans="1:6" ht="15">
      <c r="A165" s="99" t="s">
        <v>45</v>
      </c>
      <c r="B165" s="22" t="s">
        <v>43</v>
      </c>
      <c r="C165" s="22" t="s">
        <v>14</v>
      </c>
      <c r="D165" s="22"/>
      <c r="E165" s="22"/>
      <c r="F165" s="109">
        <f>SUM(F166,F171)</f>
        <v>1710.3</v>
      </c>
    </row>
    <row r="166" spans="1:6" ht="45">
      <c r="A166" s="131" t="s">
        <v>327</v>
      </c>
      <c r="B166" s="19" t="s">
        <v>43</v>
      </c>
      <c r="C166" s="19" t="s">
        <v>14</v>
      </c>
      <c r="D166" s="19" t="s">
        <v>181</v>
      </c>
      <c r="E166" s="15"/>
      <c r="F166" s="130">
        <f>SUM(F167)</f>
        <v>63.6</v>
      </c>
    </row>
    <row r="167" spans="1:6" ht="30">
      <c r="A167" s="103" t="s">
        <v>178</v>
      </c>
      <c r="B167" s="19" t="s">
        <v>43</v>
      </c>
      <c r="C167" s="19" t="s">
        <v>14</v>
      </c>
      <c r="D167" s="19" t="s">
        <v>182</v>
      </c>
      <c r="E167" s="15"/>
      <c r="F167" s="130">
        <f>SUM(F168)</f>
        <v>63.6</v>
      </c>
    </row>
    <row r="168" spans="1:6" ht="30">
      <c r="A168" s="100" t="s">
        <v>179</v>
      </c>
      <c r="B168" s="11" t="s">
        <v>43</v>
      </c>
      <c r="C168" s="11" t="s">
        <v>14</v>
      </c>
      <c r="D168" s="19" t="s">
        <v>183</v>
      </c>
      <c r="E168" s="22"/>
      <c r="F168" s="109">
        <f>SUM(F169)</f>
        <v>63.6</v>
      </c>
    </row>
    <row r="169" spans="1:6" ht="90">
      <c r="A169" s="103" t="s">
        <v>180</v>
      </c>
      <c r="B169" s="11" t="s">
        <v>43</v>
      </c>
      <c r="C169" s="11" t="s">
        <v>14</v>
      </c>
      <c r="D169" s="19" t="s">
        <v>184</v>
      </c>
      <c r="E169" s="15"/>
      <c r="F169" s="109">
        <f>SUM(F170)</f>
        <v>63.6</v>
      </c>
    </row>
    <row r="170" spans="1:6" ht="15">
      <c r="A170" s="98" t="s">
        <v>27</v>
      </c>
      <c r="B170" s="15" t="s">
        <v>43</v>
      </c>
      <c r="C170" s="15" t="s">
        <v>14</v>
      </c>
      <c r="D170" s="19" t="s">
        <v>184</v>
      </c>
      <c r="E170" s="15" t="s">
        <v>86</v>
      </c>
      <c r="F170" s="134">
        <v>63.6</v>
      </c>
    </row>
    <row r="171" spans="1:6" ht="60">
      <c r="A171" s="124" t="s">
        <v>324</v>
      </c>
      <c r="B171" s="19" t="s">
        <v>43</v>
      </c>
      <c r="C171" s="19" t="s">
        <v>14</v>
      </c>
      <c r="D171" s="19" t="s">
        <v>154</v>
      </c>
      <c r="E171" s="15"/>
      <c r="F171" s="166">
        <f>SUM(F172)</f>
        <v>1646.7</v>
      </c>
    </row>
    <row r="172" spans="1:6" ht="30">
      <c r="A172" s="103" t="s">
        <v>306</v>
      </c>
      <c r="B172" s="19" t="s">
        <v>43</v>
      </c>
      <c r="C172" s="19" t="s">
        <v>14</v>
      </c>
      <c r="D172" s="19" t="s">
        <v>309</v>
      </c>
      <c r="E172" s="15"/>
      <c r="F172" s="166">
        <f>SUM(F173)</f>
        <v>1646.7</v>
      </c>
    </row>
    <row r="173" spans="1:6" ht="15">
      <c r="A173" s="120" t="s">
        <v>307</v>
      </c>
      <c r="B173" s="19" t="s">
        <v>43</v>
      </c>
      <c r="C173" s="19" t="s">
        <v>14</v>
      </c>
      <c r="D173" s="19" t="s">
        <v>310</v>
      </c>
      <c r="E173" s="15"/>
      <c r="F173" s="166">
        <f>SUM(F174)</f>
        <v>1646.7</v>
      </c>
    </row>
    <row r="174" spans="1:6" ht="45">
      <c r="A174" s="103" t="s">
        <v>308</v>
      </c>
      <c r="B174" s="19" t="s">
        <v>43</v>
      </c>
      <c r="C174" s="19" t="s">
        <v>14</v>
      </c>
      <c r="D174" s="19" t="s">
        <v>383</v>
      </c>
      <c r="E174" s="15"/>
      <c r="F174" s="166">
        <f>SUM(F175)</f>
        <v>1646.7</v>
      </c>
    </row>
    <row r="175" spans="1:6" ht="15" customHeight="1" thickBot="1">
      <c r="A175" s="98" t="s">
        <v>27</v>
      </c>
      <c r="B175" s="15" t="s">
        <v>43</v>
      </c>
      <c r="C175" s="15" t="s">
        <v>14</v>
      </c>
      <c r="D175" s="15" t="s">
        <v>383</v>
      </c>
      <c r="E175" s="15" t="s">
        <v>86</v>
      </c>
      <c r="F175" s="134">
        <v>1646.7</v>
      </c>
    </row>
    <row r="176" spans="1:6" s="47" customFormat="1" ht="17.25" thickTop="1" thickBot="1">
      <c r="A176" s="104" t="s">
        <v>22</v>
      </c>
      <c r="B176" s="8" t="s">
        <v>23</v>
      </c>
      <c r="C176" s="8"/>
      <c r="D176" s="8"/>
      <c r="E176" s="8"/>
      <c r="F176" s="115">
        <f>SUM(F177,F187,F215,F232,F241)</f>
        <v>93069.6</v>
      </c>
    </row>
    <row r="177" spans="1:6" s="47" customFormat="1" ht="15.75" thickTop="1">
      <c r="A177" s="146" t="s">
        <v>24</v>
      </c>
      <c r="B177" s="18" t="s">
        <v>23</v>
      </c>
      <c r="C177" s="18" t="s">
        <v>12</v>
      </c>
      <c r="D177" s="18"/>
      <c r="E177" s="18"/>
      <c r="F177" s="147">
        <f>SUM(F178,)</f>
        <v>23194</v>
      </c>
    </row>
    <row r="178" spans="1:6" ht="60">
      <c r="A178" s="120" t="s">
        <v>326</v>
      </c>
      <c r="B178" s="19" t="s">
        <v>23</v>
      </c>
      <c r="C178" s="19" t="s">
        <v>12</v>
      </c>
      <c r="D178" s="19" t="s">
        <v>146</v>
      </c>
      <c r="E178" s="19"/>
      <c r="F178" s="109">
        <f>SUM(F179)</f>
        <v>23194</v>
      </c>
    </row>
    <row r="179" spans="1:6" ht="30">
      <c r="A179" s="103" t="s">
        <v>185</v>
      </c>
      <c r="B179" s="12" t="s">
        <v>23</v>
      </c>
      <c r="C179" s="12" t="s">
        <v>12</v>
      </c>
      <c r="D179" s="19" t="s">
        <v>188</v>
      </c>
      <c r="E179" s="15"/>
      <c r="F179" s="118">
        <f>SUM(F180)</f>
        <v>23194</v>
      </c>
    </row>
    <row r="180" spans="1:6" ht="15">
      <c r="A180" s="120" t="s">
        <v>186</v>
      </c>
      <c r="B180" s="11" t="s">
        <v>23</v>
      </c>
      <c r="C180" s="11" t="s">
        <v>12</v>
      </c>
      <c r="D180" s="19" t="s">
        <v>189</v>
      </c>
      <c r="E180" s="19"/>
      <c r="F180" s="118">
        <f>SUM(F181,F183,F185)</f>
        <v>23194</v>
      </c>
    </row>
    <row r="181" spans="1:6" ht="30">
      <c r="A181" s="103" t="s">
        <v>187</v>
      </c>
      <c r="B181" s="11" t="s">
        <v>23</v>
      </c>
      <c r="C181" s="11" t="s">
        <v>12</v>
      </c>
      <c r="D181" s="19" t="s">
        <v>190</v>
      </c>
      <c r="E181" s="15"/>
      <c r="F181" s="118">
        <f>SUM(F182)</f>
        <v>7976.8</v>
      </c>
    </row>
    <row r="182" spans="1:6" ht="30">
      <c r="A182" s="98" t="s">
        <v>88</v>
      </c>
      <c r="B182" s="12" t="s">
        <v>23</v>
      </c>
      <c r="C182" s="12" t="s">
        <v>12</v>
      </c>
      <c r="D182" s="19" t="s">
        <v>190</v>
      </c>
      <c r="E182" s="15" t="s">
        <v>85</v>
      </c>
      <c r="F182" s="117">
        <v>7976.8</v>
      </c>
    </row>
    <row r="183" spans="1:6" ht="90.75" customHeight="1">
      <c r="A183" s="120" t="s">
        <v>191</v>
      </c>
      <c r="B183" s="11" t="s">
        <v>23</v>
      </c>
      <c r="C183" s="11" t="s">
        <v>12</v>
      </c>
      <c r="D183" s="19" t="s">
        <v>192</v>
      </c>
      <c r="E183" s="19"/>
      <c r="F183" s="118">
        <f>SUM(F184)</f>
        <v>14</v>
      </c>
    </row>
    <row r="184" spans="1:6" ht="30">
      <c r="A184" s="98" t="s">
        <v>88</v>
      </c>
      <c r="B184" s="12" t="s">
        <v>23</v>
      </c>
      <c r="C184" s="12" t="s">
        <v>12</v>
      </c>
      <c r="D184" s="19" t="s">
        <v>192</v>
      </c>
      <c r="E184" s="15" t="s">
        <v>85</v>
      </c>
      <c r="F184" s="117">
        <v>14</v>
      </c>
    </row>
    <row r="185" spans="1:6" ht="105">
      <c r="A185" s="120" t="s">
        <v>297</v>
      </c>
      <c r="B185" s="11" t="s">
        <v>23</v>
      </c>
      <c r="C185" s="11" t="s">
        <v>12</v>
      </c>
      <c r="D185" s="19" t="s">
        <v>193</v>
      </c>
      <c r="E185" s="15"/>
      <c r="F185" s="118">
        <f>SUM(F186)</f>
        <v>15203.2</v>
      </c>
    </row>
    <row r="186" spans="1:6" ht="30">
      <c r="A186" s="98" t="s">
        <v>88</v>
      </c>
      <c r="B186" s="12" t="s">
        <v>23</v>
      </c>
      <c r="C186" s="12" t="s">
        <v>12</v>
      </c>
      <c r="D186" s="19" t="s">
        <v>193</v>
      </c>
      <c r="E186" s="15" t="s">
        <v>85</v>
      </c>
      <c r="F186" s="117">
        <v>15203.2</v>
      </c>
    </row>
    <row r="187" spans="1:6" ht="15">
      <c r="A187" s="99" t="s">
        <v>25</v>
      </c>
      <c r="B187" s="21" t="s">
        <v>23</v>
      </c>
      <c r="C187" s="21" t="s">
        <v>26</v>
      </c>
      <c r="D187" s="21"/>
      <c r="E187" s="21"/>
      <c r="F187" s="118">
        <f>SUM(F188,F207)</f>
        <v>56352.399999999987</v>
      </c>
    </row>
    <row r="188" spans="1:6" ht="60">
      <c r="A188" s="120" t="s">
        <v>326</v>
      </c>
      <c r="B188" s="11" t="s">
        <v>23</v>
      </c>
      <c r="C188" s="11" t="s">
        <v>26</v>
      </c>
      <c r="D188" s="19" t="s">
        <v>146</v>
      </c>
      <c r="E188" s="19"/>
      <c r="F188" s="118">
        <f>SUM(F189)</f>
        <v>55882.69999999999</v>
      </c>
    </row>
    <row r="189" spans="1:6" ht="30">
      <c r="A189" s="103" t="s">
        <v>185</v>
      </c>
      <c r="B189" s="11" t="s">
        <v>23</v>
      </c>
      <c r="C189" s="11" t="s">
        <v>26</v>
      </c>
      <c r="D189" s="19" t="s">
        <v>188</v>
      </c>
      <c r="E189" s="19"/>
      <c r="F189" s="118">
        <f>SUM(F190)</f>
        <v>55882.69999999999</v>
      </c>
    </row>
    <row r="190" spans="1:6" ht="15">
      <c r="A190" s="120" t="s">
        <v>196</v>
      </c>
      <c r="B190" s="11" t="s">
        <v>23</v>
      </c>
      <c r="C190" s="11" t="s">
        <v>26</v>
      </c>
      <c r="D190" s="19" t="s">
        <v>197</v>
      </c>
      <c r="E190" s="19"/>
      <c r="F190" s="118">
        <f>SUM(F191,F197,F195,F201,F203,F193,F205,F199)</f>
        <v>55882.69999999999</v>
      </c>
    </row>
    <row r="191" spans="1:6" ht="30">
      <c r="A191" s="120" t="s">
        <v>187</v>
      </c>
      <c r="B191" s="11" t="s">
        <v>23</v>
      </c>
      <c r="C191" s="11" t="s">
        <v>26</v>
      </c>
      <c r="D191" s="19" t="s">
        <v>198</v>
      </c>
      <c r="E191" s="19"/>
      <c r="F191" s="118">
        <f>SUM(F192)</f>
        <v>16451.2</v>
      </c>
    </row>
    <row r="192" spans="1:6" ht="30">
      <c r="A192" s="98" t="s">
        <v>88</v>
      </c>
      <c r="B192" s="12" t="s">
        <v>23</v>
      </c>
      <c r="C192" s="12" t="s">
        <v>26</v>
      </c>
      <c r="D192" s="19" t="s">
        <v>198</v>
      </c>
      <c r="E192" s="15" t="s">
        <v>85</v>
      </c>
      <c r="F192" s="117">
        <v>16451.2</v>
      </c>
    </row>
    <row r="193" spans="1:6" ht="15">
      <c r="A193" s="103" t="s">
        <v>301</v>
      </c>
      <c r="B193" s="11" t="s">
        <v>23</v>
      </c>
      <c r="C193" s="11" t="s">
        <v>26</v>
      </c>
      <c r="D193" s="19" t="s">
        <v>303</v>
      </c>
      <c r="E193" s="19"/>
      <c r="F193" s="118">
        <f>SUM(F194)</f>
        <v>26.6</v>
      </c>
    </row>
    <row r="194" spans="1:6" ht="30">
      <c r="A194" s="98" t="s">
        <v>88</v>
      </c>
      <c r="B194" s="12" t="s">
        <v>23</v>
      </c>
      <c r="C194" s="12" t="s">
        <v>26</v>
      </c>
      <c r="D194" s="19" t="s">
        <v>303</v>
      </c>
      <c r="E194" s="15" t="s">
        <v>85</v>
      </c>
      <c r="F194" s="117">
        <v>26.6</v>
      </c>
    </row>
    <row r="195" spans="1:6" ht="30">
      <c r="A195" s="120" t="s">
        <v>201</v>
      </c>
      <c r="B195" s="11" t="s">
        <v>23</v>
      </c>
      <c r="C195" s="11" t="s">
        <v>26</v>
      </c>
      <c r="D195" s="11" t="s">
        <v>202</v>
      </c>
      <c r="E195" s="11"/>
      <c r="F195" s="118">
        <f>SUM(F196)</f>
        <v>1561</v>
      </c>
    </row>
    <row r="196" spans="1:6" ht="30">
      <c r="A196" s="98" t="s">
        <v>88</v>
      </c>
      <c r="B196" s="12" t="s">
        <v>23</v>
      </c>
      <c r="C196" s="12" t="s">
        <v>26</v>
      </c>
      <c r="D196" s="11" t="s">
        <v>202</v>
      </c>
      <c r="E196" s="15" t="s">
        <v>85</v>
      </c>
      <c r="F196" s="117">
        <v>1561</v>
      </c>
    </row>
    <row r="197" spans="1:6" ht="45">
      <c r="A197" s="103" t="s">
        <v>283</v>
      </c>
      <c r="B197" s="11" t="s">
        <v>23</v>
      </c>
      <c r="C197" s="11" t="s">
        <v>26</v>
      </c>
      <c r="D197" s="11" t="s">
        <v>282</v>
      </c>
      <c r="E197" s="15"/>
      <c r="F197" s="118">
        <f>SUM(F198)</f>
        <v>628</v>
      </c>
    </row>
    <row r="198" spans="1:6" ht="30">
      <c r="A198" s="98" t="s">
        <v>88</v>
      </c>
      <c r="B198" s="12" t="s">
        <v>23</v>
      </c>
      <c r="C198" s="12" t="s">
        <v>26</v>
      </c>
      <c r="D198" s="11" t="s">
        <v>282</v>
      </c>
      <c r="E198" s="15" t="s">
        <v>85</v>
      </c>
      <c r="F198" s="117">
        <v>628</v>
      </c>
    </row>
    <row r="199" spans="1:6" ht="45">
      <c r="A199" s="103" t="s">
        <v>283</v>
      </c>
      <c r="B199" s="11" t="s">
        <v>23</v>
      </c>
      <c r="C199" s="11" t="s">
        <v>26</v>
      </c>
      <c r="D199" s="11" t="s">
        <v>384</v>
      </c>
      <c r="E199" s="15"/>
      <c r="F199" s="118">
        <f>SUM(F200)</f>
        <v>488.7</v>
      </c>
    </row>
    <row r="200" spans="1:6" ht="30">
      <c r="A200" s="98" t="s">
        <v>88</v>
      </c>
      <c r="B200" s="12" t="s">
        <v>23</v>
      </c>
      <c r="C200" s="12" t="s">
        <v>26</v>
      </c>
      <c r="D200" s="11" t="s">
        <v>384</v>
      </c>
      <c r="E200" s="15" t="s">
        <v>85</v>
      </c>
      <c r="F200" s="117">
        <v>488.7</v>
      </c>
    </row>
    <row r="201" spans="1:6" ht="105">
      <c r="A201" s="120" t="s">
        <v>297</v>
      </c>
      <c r="B201" s="11" t="s">
        <v>23</v>
      </c>
      <c r="C201" s="11" t="s">
        <v>26</v>
      </c>
      <c r="D201" s="19" t="s">
        <v>203</v>
      </c>
      <c r="E201" s="19"/>
      <c r="F201" s="118">
        <f>SUM(F202)</f>
        <v>35841.199999999997</v>
      </c>
    </row>
    <row r="202" spans="1:6" ht="30">
      <c r="A202" s="98" t="s">
        <v>88</v>
      </c>
      <c r="B202" s="12" t="s">
        <v>23</v>
      </c>
      <c r="C202" s="12" t="s">
        <v>26</v>
      </c>
      <c r="D202" s="19" t="s">
        <v>203</v>
      </c>
      <c r="E202" s="15" t="s">
        <v>85</v>
      </c>
      <c r="F202" s="117">
        <v>35841.199999999997</v>
      </c>
    </row>
    <row r="203" spans="1:6" ht="45">
      <c r="A203" s="120" t="s">
        <v>204</v>
      </c>
      <c r="B203" s="11" t="s">
        <v>23</v>
      </c>
      <c r="C203" s="11" t="s">
        <v>26</v>
      </c>
      <c r="D203" s="19" t="s">
        <v>205</v>
      </c>
      <c r="E203" s="19"/>
      <c r="F203" s="118">
        <f>SUM(F204)</f>
        <v>450</v>
      </c>
    </row>
    <row r="204" spans="1:6" ht="30">
      <c r="A204" s="98" t="s">
        <v>88</v>
      </c>
      <c r="B204" s="12" t="s">
        <v>23</v>
      </c>
      <c r="C204" s="12" t="s">
        <v>26</v>
      </c>
      <c r="D204" s="19" t="s">
        <v>205</v>
      </c>
      <c r="E204" s="15" t="s">
        <v>85</v>
      </c>
      <c r="F204" s="117">
        <v>450</v>
      </c>
    </row>
    <row r="205" spans="1:6" ht="30">
      <c r="A205" s="103" t="s">
        <v>339</v>
      </c>
      <c r="B205" s="11" t="s">
        <v>23</v>
      </c>
      <c r="C205" s="11" t="s">
        <v>26</v>
      </c>
      <c r="D205" s="19" t="s">
        <v>338</v>
      </c>
      <c r="E205" s="19"/>
      <c r="F205" s="118">
        <f>SUM(F206)</f>
        <v>436</v>
      </c>
    </row>
    <row r="206" spans="1:6" ht="30">
      <c r="A206" s="98" t="s">
        <v>88</v>
      </c>
      <c r="B206" s="12" t="s">
        <v>23</v>
      </c>
      <c r="C206" s="12" t="s">
        <v>26</v>
      </c>
      <c r="D206" s="19" t="s">
        <v>338</v>
      </c>
      <c r="E206" s="15" t="s">
        <v>85</v>
      </c>
      <c r="F206" s="117">
        <v>436</v>
      </c>
    </row>
    <row r="207" spans="1:6" ht="60">
      <c r="A207" s="120" t="s">
        <v>328</v>
      </c>
      <c r="B207" s="11" t="s">
        <v>23</v>
      </c>
      <c r="C207" s="11" t="s">
        <v>26</v>
      </c>
      <c r="D207" s="19" t="s">
        <v>212</v>
      </c>
      <c r="E207" s="19"/>
      <c r="F207" s="118">
        <f>SUM(F208)</f>
        <v>469.7</v>
      </c>
    </row>
    <row r="208" spans="1:6" ht="45">
      <c r="A208" s="120" t="s">
        <v>209</v>
      </c>
      <c r="B208" s="11" t="s">
        <v>23</v>
      </c>
      <c r="C208" s="11" t="s">
        <v>26</v>
      </c>
      <c r="D208" s="19" t="s">
        <v>213</v>
      </c>
      <c r="E208" s="19"/>
      <c r="F208" s="118">
        <f>SUM(F209,F212)</f>
        <v>469.7</v>
      </c>
    </row>
    <row r="209" spans="1:6" ht="30">
      <c r="A209" s="120" t="s">
        <v>229</v>
      </c>
      <c r="B209" s="11" t="s">
        <v>23</v>
      </c>
      <c r="C209" s="11" t="s">
        <v>26</v>
      </c>
      <c r="D209" s="19" t="s">
        <v>231</v>
      </c>
      <c r="E209" s="19"/>
      <c r="F209" s="118">
        <f>SUM(F210)</f>
        <v>50</v>
      </c>
    </row>
    <row r="210" spans="1:6" ht="60">
      <c r="A210" s="120" t="s">
        <v>298</v>
      </c>
      <c r="B210" s="11" t="s">
        <v>23</v>
      </c>
      <c r="C210" s="11" t="s">
        <v>26</v>
      </c>
      <c r="D210" s="19" t="s">
        <v>292</v>
      </c>
      <c r="E210" s="19"/>
      <c r="F210" s="118">
        <f>SUM(F211)</f>
        <v>50</v>
      </c>
    </row>
    <row r="211" spans="1:6" ht="30">
      <c r="A211" s="98" t="s">
        <v>88</v>
      </c>
      <c r="B211" s="12" t="s">
        <v>23</v>
      </c>
      <c r="C211" s="12" t="s">
        <v>26</v>
      </c>
      <c r="D211" s="19" t="s">
        <v>292</v>
      </c>
      <c r="E211" s="15" t="s">
        <v>85</v>
      </c>
      <c r="F211" s="117">
        <v>50</v>
      </c>
    </row>
    <row r="212" spans="1:6" ht="30">
      <c r="A212" s="120" t="s">
        <v>210</v>
      </c>
      <c r="B212" s="11" t="s">
        <v>23</v>
      </c>
      <c r="C212" s="11" t="s">
        <v>26</v>
      </c>
      <c r="D212" s="19" t="s">
        <v>214</v>
      </c>
      <c r="E212" s="19"/>
      <c r="F212" s="118">
        <f>SUM(F213)</f>
        <v>419.7</v>
      </c>
    </row>
    <row r="213" spans="1:6" ht="45">
      <c r="A213" s="120" t="s">
        <v>211</v>
      </c>
      <c r="B213" s="11" t="s">
        <v>23</v>
      </c>
      <c r="C213" s="11" t="s">
        <v>26</v>
      </c>
      <c r="D213" s="19" t="s">
        <v>215</v>
      </c>
      <c r="E213" s="19"/>
      <c r="F213" s="118">
        <f>SUM(F214)</f>
        <v>419.7</v>
      </c>
    </row>
    <row r="214" spans="1:6" ht="30">
      <c r="A214" s="98" t="s">
        <v>88</v>
      </c>
      <c r="B214" s="12" t="s">
        <v>23</v>
      </c>
      <c r="C214" s="12" t="s">
        <v>26</v>
      </c>
      <c r="D214" s="19" t="s">
        <v>215</v>
      </c>
      <c r="E214" s="15" t="s">
        <v>85</v>
      </c>
      <c r="F214" s="117">
        <v>419.7</v>
      </c>
    </row>
    <row r="215" spans="1:6" ht="16.5" customHeight="1">
      <c r="A215" s="119" t="s">
        <v>293</v>
      </c>
      <c r="B215" s="10" t="s">
        <v>23</v>
      </c>
      <c r="C215" s="10" t="s">
        <v>14</v>
      </c>
      <c r="D215" s="15"/>
      <c r="E215" s="15"/>
      <c r="F215" s="118">
        <f>SUM(F216,F227)</f>
        <v>12327.5</v>
      </c>
    </row>
    <row r="216" spans="1:6" ht="60">
      <c r="A216" s="120" t="s">
        <v>326</v>
      </c>
      <c r="B216" s="11" t="s">
        <v>23</v>
      </c>
      <c r="C216" s="11" t="s">
        <v>14</v>
      </c>
      <c r="D216" s="19" t="s">
        <v>146</v>
      </c>
      <c r="E216" s="15"/>
      <c r="F216" s="118">
        <f>SUM(F217)</f>
        <v>12297.5</v>
      </c>
    </row>
    <row r="217" spans="1:6" ht="30">
      <c r="A217" s="103" t="s">
        <v>185</v>
      </c>
      <c r="B217" s="11" t="s">
        <v>23</v>
      </c>
      <c r="C217" s="11" t="s">
        <v>14</v>
      </c>
      <c r="D217" s="19" t="s">
        <v>188</v>
      </c>
      <c r="E217" s="15"/>
      <c r="F217" s="118">
        <f>SUM(F218)</f>
        <v>12297.5</v>
      </c>
    </row>
    <row r="218" spans="1:6" ht="15">
      <c r="A218" s="103" t="s">
        <v>206</v>
      </c>
      <c r="B218" s="11" t="s">
        <v>23</v>
      </c>
      <c r="C218" s="11" t="s">
        <v>14</v>
      </c>
      <c r="D218" s="19" t="s">
        <v>207</v>
      </c>
      <c r="E218" s="19"/>
      <c r="F218" s="118">
        <f>SUM(F219,F223,F221,F225)</f>
        <v>12297.5</v>
      </c>
    </row>
    <row r="219" spans="1:6" ht="30">
      <c r="A219" s="103" t="s">
        <v>187</v>
      </c>
      <c r="B219" s="11" t="s">
        <v>23</v>
      </c>
      <c r="C219" s="11" t="s">
        <v>14</v>
      </c>
      <c r="D219" s="19" t="s">
        <v>208</v>
      </c>
      <c r="E219" s="19"/>
      <c r="F219" s="118">
        <f>SUM(F220)</f>
        <v>10644.5</v>
      </c>
    </row>
    <row r="220" spans="1:6" ht="30">
      <c r="A220" s="98" t="s">
        <v>88</v>
      </c>
      <c r="B220" s="12" t="s">
        <v>23</v>
      </c>
      <c r="C220" s="12" t="s">
        <v>14</v>
      </c>
      <c r="D220" s="19" t="s">
        <v>208</v>
      </c>
      <c r="E220" s="15" t="s">
        <v>85</v>
      </c>
      <c r="F220" s="117">
        <v>10644.5</v>
      </c>
    </row>
    <row r="221" spans="1:6" ht="15">
      <c r="A221" s="103" t="s">
        <v>301</v>
      </c>
      <c r="B221" s="11" t="s">
        <v>23</v>
      </c>
      <c r="C221" s="11" t="s">
        <v>14</v>
      </c>
      <c r="D221" s="19" t="s">
        <v>340</v>
      </c>
      <c r="E221" s="19"/>
      <c r="F221" s="118">
        <f>SUM(F222)</f>
        <v>94</v>
      </c>
    </row>
    <row r="222" spans="1:6" ht="30">
      <c r="A222" s="98" t="s">
        <v>88</v>
      </c>
      <c r="B222" s="12" t="s">
        <v>23</v>
      </c>
      <c r="C222" s="12" t="s">
        <v>14</v>
      </c>
      <c r="D222" s="19" t="s">
        <v>340</v>
      </c>
      <c r="E222" s="15" t="s">
        <v>85</v>
      </c>
      <c r="F222" s="117">
        <v>94</v>
      </c>
    </row>
    <row r="223" spans="1:6" ht="105">
      <c r="A223" s="120" t="s">
        <v>297</v>
      </c>
      <c r="B223" s="11" t="s">
        <v>23</v>
      </c>
      <c r="C223" s="11" t="s">
        <v>14</v>
      </c>
      <c r="D223" s="19" t="s">
        <v>296</v>
      </c>
      <c r="E223" s="19"/>
      <c r="F223" s="118">
        <f>SUM(F224)</f>
        <v>895</v>
      </c>
    </row>
    <row r="224" spans="1:6" ht="30">
      <c r="A224" s="98" t="s">
        <v>88</v>
      </c>
      <c r="B224" s="12" t="s">
        <v>23</v>
      </c>
      <c r="C224" s="12" t="s">
        <v>14</v>
      </c>
      <c r="D224" s="19" t="s">
        <v>296</v>
      </c>
      <c r="E224" s="15" t="s">
        <v>85</v>
      </c>
      <c r="F224" s="117">
        <v>895</v>
      </c>
    </row>
    <row r="225" spans="1:6" ht="30">
      <c r="A225" s="103" t="s">
        <v>339</v>
      </c>
      <c r="B225" s="11" t="s">
        <v>23</v>
      </c>
      <c r="C225" s="11" t="s">
        <v>14</v>
      </c>
      <c r="D225" s="19" t="s">
        <v>341</v>
      </c>
      <c r="E225" s="19"/>
      <c r="F225" s="118">
        <f>SUM(F226)</f>
        <v>664</v>
      </c>
    </row>
    <row r="226" spans="1:6" ht="30">
      <c r="A226" s="98" t="s">
        <v>88</v>
      </c>
      <c r="B226" s="12" t="s">
        <v>23</v>
      </c>
      <c r="C226" s="12" t="s">
        <v>14</v>
      </c>
      <c r="D226" s="19" t="s">
        <v>341</v>
      </c>
      <c r="E226" s="15" t="s">
        <v>85</v>
      </c>
      <c r="F226" s="117">
        <v>664</v>
      </c>
    </row>
    <row r="227" spans="1:6" ht="60">
      <c r="A227" s="120" t="s">
        <v>328</v>
      </c>
      <c r="B227" s="11" t="s">
        <v>23</v>
      </c>
      <c r="C227" s="11" t="s">
        <v>14</v>
      </c>
      <c r="D227" s="19" t="s">
        <v>212</v>
      </c>
      <c r="E227" s="19"/>
      <c r="F227" s="118">
        <f>SUM(F228)</f>
        <v>30</v>
      </c>
    </row>
    <row r="228" spans="1:6" ht="45">
      <c r="A228" s="120" t="s">
        <v>209</v>
      </c>
      <c r="B228" s="11" t="s">
        <v>23</v>
      </c>
      <c r="C228" s="11" t="s">
        <v>14</v>
      </c>
      <c r="D228" s="19" t="s">
        <v>213</v>
      </c>
      <c r="E228" s="19"/>
      <c r="F228" s="118">
        <f>SUM(F229)</f>
        <v>30</v>
      </c>
    </row>
    <row r="229" spans="1:6" ht="30">
      <c r="A229" s="120" t="s">
        <v>229</v>
      </c>
      <c r="B229" s="11" t="s">
        <v>23</v>
      </c>
      <c r="C229" s="11" t="s">
        <v>14</v>
      </c>
      <c r="D229" s="19" t="s">
        <v>231</v>
      </c>
      <c r="E229" s="19"/>
      <c r="F229" s="118">
        <f>SUM(F230)</f>
        <v>30</v>
      </c>
    </row>
    <row r="230" spans="1:6" ht="60">
      <c r="A230" s="120" t="s">
        <v>298</v>
      </c>
      <c r="B230" s="11" t="s">
        <v>23</v>
      </c>
      <c r="C230" s="11" t="s">
        <v>14</v>
      </c>
      <c r="D230" s="19" t="s">
        <v>292</v>
      </c>
      <c r="E230" s="19"/>
      <c r="F230" s="118">
        <f>SUM(F231)</f>
        <v>30</v>
      </c>
    </row>
    <row r="231" spans="1:6" ht="30">
      <c r="A231" s="98" t="s">
        <v>88</v>
      </c>
      <c r="B231" s="12" t="s">
        <v>23</v>
      </c>
      <c r="C231" s="12" t="s">
        <v>14</v>
      </c>
      <c r="D231" s="19" t="s">
        <v>292</v>
      </c>
      <c r="E231" s="15" t="s">
        <v>85</v>
      </c>
      <c r="F231" s="117">
        <v>30</v>
      </c>
    </row>
    <row r="232" spans="1:6" ht="15">
      <c r="A232" s="99" t="s">
        <v>28</v>
      </c>
      <c r="B232" s="22" t="s">
        <v>23</v>
      </c>
      <c r="C232" s="22" t="s">
        <v>23</v>
      </c>
      <c r="D232" s="22"/>
      <c r="E232" s="22"/>
      <c r="F232" s="109">
        <f>SUM(F233)</f>
        <v>346.6</v>
      </c>
    </row>
    <row r="233" spans="1:6" ht="60">
      <c r="A233" s="120" t="s">
        <v>326</v>
      </c>
      <c r="B233" s="19" t="s">
        <v>23</v>
      </c>
      <c r="C233" s="19" t="s">
        <v>23</v>
      </c>
      <c r="D233" s="19" t="s">
        <v>146</v>
      </c>
      <c r="E233" s="19"/>
      <c r="F233" s="109">
        <f>SUM(F234)</f>
        <v>346.6</v>
      </c>
    </row>
    <row r="234" spans="1:6" ht="30">
      <c r="A234" s="120" t="s">
        <v>216</v>
      </c>
      <c r="B234" s="19" t="s">
        <v>23</v>
      </c>
      <c r="C234" s="19" t="s">
        <v>23</v>
      </c>
      <c r="D234" s="19" t="s">
        <v>147</v>
      </c>
      <c r="E234" s="19"/>
      <c r="F234" s="109">
        <f>SUM(F235,F238)</f>
        <v>346.6</v>
      </c>
    </row>
    <row r="235" spans="1:6" ht="15">
      <c r="A235" s="120" t="s">
        <v>145</v>
      </c>
      <c r="B235" s="19" t="s">
        <v>23</v>
      </c>
      <c r="C235" s="19" t="s">
        <v>23</v>
      </c>
      <c r="D235" s="19" t="s">
        <v>148</v>
      </c>
      <c r="E235" s="19"/>
      <c r="F235" s="109">
        <f>SUM(F236)</f>
        <v>325.5</v>
      </c>
    </row>
    <row r="236" spans="1:6" ht="30">
      <c r="A236" s="120" t="s">
        <v>217</v>
      </c>
      <c r="B236" s="19" t="s">
        <v>23</v>
      </c>
      <c r="C236" s="19" t="s">
        <v>23</v>
      </c>
      <c r="D236" s="19" t="s">
        <v>218</v>
      </c>
      <c r="E236" s="19"/>
      <c r="F236" s="109">
        <f>SUM(F237)</f>
        <v>325.5</v>
      </c>
    </row>
    <row r="237" spans="1:6" ht="30">
      <c r="A237" s="98" t="s">
        <v>88</v>
      </c>
      <c r="B237" s="15" t="s">
        <v>23</v>
      </c>
      <c r="C237" s="15" t="s">
        <v>23</v>
      </c>
      <c r="D237" s="19" t="s">
        <v>218</v>
      </c>
      <c r="E237" s="12" t="s">
        <v>85</v>
      </c>
      <c r="F237" s="101">
        <v>325.5</v>
      </c>
    </row>
    <row r="238" spans="1:6" ht="30">
      <c r="A238" s="103" t="s">
        <v>366</v>
      </c>
      <c r="B238" s="11" t="s">
        <v>23</v>
      </c>
      <c r="C238" s="11" t="s">
        <v>23</v>
      </c>
      <c r="D238" s="19" t="s">
        <v>367</v>
      </c>
      <c r="E238" s="15"/>
      <c r="F238" s="118">
        <f>SUM(F239)</f>
        <v>21.1</v>
      </c>
    </row>
    <row r="239" spans="1:6" ht="15">
      <c r="A239" s="103" t="s">
        <v>368</v>
      </c>
      <c r="B239" s="11" t="s">
        <v>23</v>
      </c>
      <c r="C239" s="11" t="s">
        <v>23</v>
      </c>
      <c r="D239" s="19" t="s">
        <v>369</v>
      </c>
      <c r="E239" s="15"/>
      <c r="F239" s="118">
        <f>SUM(F240)</f>
        <v>21.1</v>
      </c>
    </row>
    <row r="240" spans="1:6" ht="30">
      <c r="A240" s="98" t="s">
        <v>88</v>
      </c>
      <c r="B240" s="12" t="s">
        <v>23</v>
      </c>
      <c r="C240" s="12" t="s">
        <v>23</v>
      </c>
      <c r="D240" s="19" t="s">
        <v>369</v>
      </c>
      <c r="E240" s="15" t="s">
        <v>85</v>
      </c>
      <c r="F240" s="117">
        <v>21.1</v>
      </c>
    </row>
    <row r="241" spans="1:6" ht="15">
      <c r="A241" s="99" t="s">
        <v>29</v>
      </c>
      <c r="B241" s="22" t="s">
        <v>23</v>
      </c>
      <c r="C241" s="22" t="s">
        <v>30</v>
      </c>
      <c r="D241" s="22"/>
      <c r="E241" s="22"/>
      <c r="F241" s="109">
        <f>SUM(F242,F253)</f>
        <v>849.09999999999991</v>
      </c>
    </row>
    <row r="242" spans="1:6" ht="60">
      <c r="A242" s="120" t="s">
        <v>326</v>
      </c>
      <c r="B242" s="11" t="s">
        <v>23</v>
      </c>
      <c r="C242" s="11" t="s">
        <v>30</v>
      </c>
      <c r="D242" s="19" t="s">
        <v>146</v>
      </c>
      <c r="E242" s="12"/>
      <c r="F242" s="109">
        <f>SUM(F243)</f>
        <v>715.9</v>
      </c>
    </row>
    <row r="243" spans="1:6" ht="30">
      <c r="A243" s="103" t="s">
        <v>185</v>
      </c>
      <c r="B243" s="11" t="s">
        <v>23</v>
      </c>
      <c r="C243" s="11" t="s">
        <v>30</v>
      </c>
      <c r="D243" s="19" t="s">
        <v>188</v>
      </c>
      <c r="E243" s="12"/>
      <c r="F243" s="109">
        <f>SUM(F244)</f>
        <v>715.9</v>
      </c>
    </row>
    <row r="244" spans="1:6" ht="15">
      <c r="A244" s="120" t="s">
        <v>196</v>
      </c>
      <c r="B244" s="11" t="s">
        <v>23</v>
      </c>
      <c r="C244" s="11" t="s">
        <v>30</v>
      </c>
      <c r="D244" s="19" t="s">
        <v>197</v>
      </c>
      <c r="E244" s="12"/>
      <c r="F244" s="109">
        <f>SUM(F247,F250,F245)</f>
        <v>715.9</v>
      </c>
    </row>
    <row r="245" spans="1:6" ht="15">
      <c r="A245" s="103" t="s">
        <v>301</v>
      </c>
      <c r="B245" s="11" t="s">
        <v>23</v>
      </c>
      <c r="C245" s="11" t="s">
        <v>30</v>
      </c>
      <c r="D245" s="19" t="s">
        <v>303</v>
      </c>
      <c r="E245" s="19"/>
      <c r="F245" s="118">
        <f>SUM(F246)</f>
        <v>35</v>
      </c>
    </row>
    <row r="246" spans="1:6" ht="30">
      <c r="A246" s="98" t="s">
        <v>127</v>
      </c>
      <c r="B246" s="12" t="s">
        <v>23</v>
      </c>
      <c r="C246" s="12" t="s">
        <v>30</v>
      </c>
      <c r="D246" s="19" t="s">
        <v>303</v>
      </c>
      <c r="E246" s="15" t="s">
        <v>81</v>
      </c>
      <c r="F246" s="117">
        <v>35</v>
      </c>
    </row>
    <row r="247" spans="1:6" ht="45">
      <c r="A247" s="120" t="s">
        <v>199</v>
      </c>
      <c r="B247" s="11" t="s">
        <v>23</v>
      </c>
      <c r="C247" s="11" t="s">
        <v>30</v>
      </c>
      <c r="D247" s="11" t="s">
        <v>200</v>
      </c>
      <c r="E247" s="11"/>
      <c r="F247" s="109">
        <f>SUM(F248:F249)</f>
        <v>661.19999999999993</v>
      </c>
    </row>
    <row r="248" spans="1:6" ht="30">
      <c r="A248" s="98" t="s">
        <v>127</v>
      </c>
      <c r="B248" s="12" t="s">
        <v>23</v>
      </c>
      <c r="C248" s="12" t="s">
        <v>30</v>
      </c>
      <c r="D248" s="11" t="s">
        <v>200</v>
      </c>
      <c r="E248" s="15" t="s">
        <v>81</v>
      </c>
      <c r="F248" s="101">
        <v>95.8</v>
      </c>
    </row>
    <row r="249" spans="1:6" ht="30">
      <c r="A249" s="98" t="s">
        <v>88</v>
      </c>
      <c r="B249" s="12" t="s">
        <v>23</v>
      </c>
      <c r="C249" s="12" t="s">
        <v>30</v>
      </c>
      <c r="D249" s="11" t="s">
        <v>200</v>
      </c>
      <c r="E249" s="15" t="s">
        <v>85</v>
      </c>
      <c r="F249" s="101">
        <v>565.4</v>
      </c>
    </row>
    <row r="250" spans="1:6" ht="60">
      <c r="A250" s="120" t="s">
        <v>302</v>
      </c>
      <c r="B250" s="11" t="s">
        <v>23</v>
      </c>
      <c r="C250" s="11" t="s">
        <v>30</v>
      </c>
      <c r="D250" s="11" t="s">
        <v>381</v>
      </c>
      <c r="E250" s="11"/>
      <c r="F250" s="109">
        <f>SUM(F251:F252)</f>
        <v>19.7</v>
      </c>
    </row>
    <row r="251" spans="1:6" ht="30">
      <c r="A251" s="98" t="s">
        <v>127</v>
      </c>
      <c r="B251" s="12" t="s">
        <v>23</v>
      </c>
      <c r="C251" s="12" t="s">
        <v>30</v>
      </c>
      <c r="D251" s="11" t="s">
        <v>381</v>
      </c>
      <c r="E251" s="15" t="s">
        <v>81</v>
      </c>
      <c r="F251" s="101">
        <v>4.7</v>
      </c>
    </row>
    <row r="252" spans="1:6" ht="30">
      <c r="A252" s="98" t="s">
        <v>88</v>
      </c>
      <c r="B252" s="12" t="s">
        <v>23</v>
      </c>
      <c r="C252" s="12" t="s">
        <v>30</v>
      </c>
      <c r="D252" s="12" t="s">
        <v>381</v>
      </c>
      <c r="E252" s="15" t="s">
        <v>85</v>
      </c>
      <c r="F252" s="101">
        <v>15</v>
      </c>
    </row>
    <row r="253" spans="1:6" ht="60">
      <c r="A253" s="120" t="s">
        <v>328</v>
      </c>
      <c r="B253" s="11" t="s">
        <v>23</v>
      </c>
      <c r="C253" s="11" t="s">
        <v>30</v>
      </c>
      <c r="D253" s="19" t="s">
        <v>212</v>
      </c>
      <c r="E253" s="15"/>
      <c r="F253" s="109">
        <f>SUM(F254)</f>
        <v>133.19999999999999</v>
      </c>
    </row>
    <row r="254" spans="1:6" ht="45">
      <c r="A254" s="120" t="s">
        <v>209</v>
      </c>
      <c r="B254" s="11" t="s">
        <v>23</v>
      </c>
      <c r="C254" s="11" t="s">
        <v>30</v>
      </c>
      <c r="D254" s="19" t="s">
        <v>213</v>
      </c>
      <c r="E254" s="15"/>
      <c r="F254" s="109">
        <f>SUM(F255)</f>
        <v>133.19999999999999</v>
      </c>
    </row>
    <row r="255" spans="1:6" ht="30">
      <c r="A255" s="120" t="s">
        <v>210</v>
      </c>
      <c r="B255" s="11" t="s">
        <v>23</v>
      </c>
      <c r="C255" s="11" t="s">
        <v>30</v>
      </c>
      <c r="D255" s="19" t="s">
        <v>214</v>
      </c>
      <c r="E255" s="15"/>
      <c r="F255" s="109">
        <f>SUM(F256)</f>
        <v>133.19999999999999</v>
      </c>
    </row>
    <row r="256" spans="1:6" ht="45">
      <c r="A256" s="81" t="s">
        <v>253</v>
      </c>
      <c r="B256" s="11" t="s">
        <v>23</v>
      </c>
      <c r="C256" s="11" t="s">
        <v>30</v>
      </c>
      <c r="D256" s="88" t="s">
        <v>252</v>
      </c>
      <c r="E256" s="89"/>
      <c r="F256" s="97">
        <f>SUM(F257:F257)</f>
        <v>133.19999999999999</v>
      </c>
    </row>
    <row r="257" spans="1:6" ht="30.75" thickBot="1">
      <c r="A257" s="98" t="s">
        <v>88</v>
      </c>
      <c r="B257" s="12" t="s">
        <v>23</v>
      </c>
      <c r="C257" s="12" t="s">
        <v>30</v>
      </c>
      <c r="D257" s="88" t="s">
        <v>252</v>
      </c>
      <c r="E257" s="90">
        <v>600</v>
      </c>
      <c r="F257" s="168">
        <v>133.19999999999999</v>
      </c>
    </row>
    <row r="258" spans="1:6" s="47" customFormat="1" ht="17.25" thickTop="1" thickBot="1">
      <c r="A258" s="104" t="s">
        <v>74</v>
      </c>
      <c r="B258" s="8" t="s">
        <v>21</v>
      </c>
      <c r="C258" s="8"/>
      <c r="D258" s="8"/>
      <c r="E258" s="8"/>
      <c r="F258" s="115">
        <f>SUM(F259)</f>
        <v>14777.3</v>
      </c>
    </row>
    <row r="259" spans="1:6" ht="15.75" thickTop="1">
      <c r="A259" s="146" t="s">
        <v>48</v>
      </c>
      <c r="B259" s="18" t="s">
        <v>21</v>
      </c>
      <c r="C259" s="18" t="s">
        <v>12</v>
      </c>
      <c r="D259" s="18"/>
      <c r="E259" s="18"/>
      <c r="F259" s="147">
        <f>SUM(F260,F275,F282)</f>
        <v>14777.3</v>
      </c>
    </row>
    <row r="260" spans="1:6" ht="45">
      <c r="A260" s="131" t="s">
        <v>327</v>
      </c>
      <c r="B260" s="19" t="s">
        <v>21</v>
      </c>
      <c r="C260" s="19" t="s">
        <v>12</v>
      </c>
      <c r="D260" s="19" t="s">
        <v>181</v>
      </c>
      <c r="E260" s="19"/>
      <c r="F260" s="109">
        <f>SUM(F261)</f>
        <v>14506.8</v>
      </c>
    </row>
    <row r="261" spans="1:6" ht="30">
      <c r="A261" s="103" t="s">
        <v>178</v>
      </c>
      <c r="B261" s="19" t="s">
        <v>21</v>
      </c>
      <c r="C261" s="19" t="s">
        <v>12</v>
      </c>
      <c r="D261" s="19" t="s">
        <v>182</v>
      </c>
      <c r="E261" s="19"/>
      <c r="F261" s="109">
        <f>SUM(F262)</f>
        <v>14506.8</v>
      </c>
    </row>
    <row r="262" spans="1:6" ht="30">
      <c r="A262" s="120" t="s">
        <v>219</v>
      </c>
      <c r="B262" s="19" t="s">
        <v>21</v>
      </c>
      <c r="C262" s="19" t="s">
        <v>12</v>
      </c>
      <c r="D262" s="19" t="s">
        <v>220</v>
      </c>
      <c r="E262" s="19"/>
      <c r="F262" s="109">
        <f>SUM(F263,F267,F271,F273,F265,F269)</f>
        <v>14506.8</v>
      </c>
    </row>
    <row r="263" spans="1:6" ht="30">
      <c r="A263" s="120" t="s">
        <v>222</v>
      </c>
      <c r="B263" s="19" t="s">
        <v>21</v>
      </c>
      <c r="C263" s="19" t="s">
        <v>12</v>
      </c>
      <c r="D263" s="19" t="s">
        <v>221</v>
      </c>
      <c r="E263" s="19"/>
      <c r="F263" s="109">
        <f>SUM(F264)</f>
        <v>12946.3</v>
      </c>
    </row>
    <row r="264" spans="1:6" ht="30">
      <c r="A264" s="98" t="s">
        <v>88</v>
      </c>
      <c r="B264" s="12" t="s">
        <v>21</v>
      </c>
      <c r="C264" s="12" t="s">
        <v>12</v>
      </c>
      <c r="D264" s="15" t="s">
        <v>221</v>
      </c>
      <c r="E264" s="12" t="s">
        <v>85</v>
      </c>
      <c r="F264" s="101">
        <v>12946.3</v>
      </c>
    </row>
    <row r="265" spans="1:6" ht="30">
      <c r="A265" s="103" t="s">
        <v>352</v>
      </c>
      <c r="B265" s="11" t="s">
        <v>21</v>
      </c>
      <c r="C265" s="11" t="s">
        <v>12</v>
      </c>
      <c r="D265" s="19" t="s">
        <v>370</v>
      </c>
      <c r="E265" s="11"/>
      <c r="F265" s="109">
        <f>SUM(F266)</f>
        <v>95</v>
      </c>
    </row>
    <row r="266" spans="1:6" ht="30">
      <c r="A266" s="98" t="s">
        <v>88</v>
      </c>
      <c r="B266" s="12" t="s">
        <v>21</v>
      </c>
      <c r="C266" s="12" t="s">
        <v>12</v>
      </c>
      <c r="D266" s="15" t="s">
        <v>370</v>
      </c>
      <c r="E266" s="12" t="s">
        <v>85</v>
      </c>
      <c r="F266" s="101">
        <v>95</v>
      </c>
    </row>
    <row r="267" spans="1:6" ht="15">
      <c r="A267" s="103" t="s">
        <v>281</v>
      </c>
      <c r="B267" s="11" t="s">
        <v>21</v>
      </c>
      <c r="C267" s="11" t="s">
        <v>12</v>
      </c>
      <c r="D267" s="19" t="s">
        <v>280</v>
      </c>
      <c r="E267" s="11"/>
      <c r="F267" s="109">
        <f>SUM(F268)</f>
        <v>119</v>
      </c>
    </row>
    <row r="268" spans="1:6" ht="30">
      <c r="A268" s="98" t="s">
        <v>88</v>
      </c>
      <c r="B268" s="12" t="s">
        <v>21</v>
      </c>
      <c r="C268" s="12" t="s">
        <v>12</v>
      </c>
      <c r="D268" s="15" t="s">
        <v>280</v>
      </c>
      <c r="E268" s="12" t="s">
        <v>85</v>
      </c>
      <c r="F268" s="101">
        <v>119</v>
      </c>
    </row>
    <row r="269" spans="1:6" ht="30">
      <c r="A269" s="124" t="s">
        <v>375</v>
      </c>
      <c r="B269" s="11" t="s">
        <v>21</v>
      </c>
      <c r="C269" s="11" t="s">
        <v>12</v>
      </c>
      <c r="D269" s="19" t="s">
        <v>374</v>
      </c>
      <c r="E269" s="15"/>
      <c r="F269" s="109">
        <f>SUM(F270)</f>
        <v>1003.7</v>
      </c>
    </row>
    <row r="270" spans="1:6" ht="30">
      <c r="A270" s="98" t="s">
        <v>88</v>
      </c>
      <c r="B270" s="12" t="s">
        <v>21</v>
      </c>
      <c r="C270" s="12" t="s">
        <v>12</v>
      </c>
      <c r="D270" s="15" t="s">
        <v>374</v>
      </c>
      <c r="E270" s="15" t="s">
        <v>85</v>
      </c>
      <c r="F270" s="101">
        <v>1003.7</v>
      </c>
    </row>
    <row r="271" spans="1:6" ht="15">
      <c r="A271" s="124" t="s">
        <v>353</v>
      </c>
      <c r="B271" s="11" t="s">
        <v>21</v>
      </c>
      <c r="C271" s="11" t="s">
        <v>12</v>
      </c>
      <c r="D271" s="19" t="s">
        <v>354</v>
      </c>
      <c r="E271" s="15"/>
      <c r="F271" s="109">
        <f>SUM(F272)</f>
        <v>161.80000000000001</v>
      </c>
    </row>
    <row r="272" spans="1:6" ht="30">
      <c r="A272" s="98" t="s">
        <v>88</v>
      </c>
      <c r="B272" s="12" t="s">
        <v>21</v>
      </c>
      <c r="C272" s="12" t="s">
        <v>12</v>
      </c>
      <c r="D272" s="15" t="s">
        <v>354</v>
      </c>
      <c r="E272" s="15" t="s">
        <v>85</v>
      </c>
      <c r="F272" s="101">
        <v>161.80000000000001</v>
      </c>
    </row>
    <row r="273" spans="1:6" ht="45">
      <c r="A273" s="103" t="s">
        <v>304</v>
      </c>
      <c r="B273" s="11" t="s">
        <v>21</v>
      </c>
      <c r="C273" s="11" t="s">
        <v>12</v>
      </c>
      <c r="D273" s="19" t="s">
        <v>305</v>
      </c>
      <c r="E273" s="15"/>
      <c r="F273" s="109">
        <f>SUM(F274)</f>
        <v>181</v>
      </c>
    </row>
    <row r="274" spans="1:6" ht="30">
      <c r="A274" s="98" t="s">
        <v>88</v>
      </c>
      <c r="B274" s="12" t="s">
        <v>21</v>
      </c>
      <c r="C274" s="12" t="s">
        <v>12</v>
      </c>
      <c r="D274" s="15" t="s">
        <v>305</v>
      </c>
      <c r="E274" s="15" t="s">
        <v>85</v>
      </c>
      <c r="F274" s="101">
        <v>181</v>
      </c>
    </row>
    <row r="275" spans="1:6" ht="60">
      <c r="A275" s="120" t="s">
        <v>328</v>
      </c>
      <c r="B275" s="11" t="s">
        <v>21</v>
      </c>
      <c r="C275" s="11" t="s">
        <v>12</v>
      </c>
      <c r="D275" s="19" t="s">
        <v>212</v>
      </c>
      <c r="E275" s="70"/>
      <c r="F275" s="116">
        <f>SUM(F276)</f>
        <v>250.8</v>
      </c>
    </row>
    <row r="276" spans="1:6" ht="45">
      <c r="A276" s="120" t="s">
        <v>209</v>
      </c>
      <c r="B276" s="11" t="s">
        <v>21</v>
      </c>
      <c r="C276" s="11" t="s">
        <v>12</v>
      </c>
      <c r="D276" s="19" t="s">
        <v>213</v>
      </c>
      <c r="E276" s="15"/>
      <c r="F276" s="109">
        <f>SUM(F277)</f>
        <v>250.8</v>
      </c>
    </row>
    <row r="277" spans="1:6" ht="30">
      <c r="A277" s="120" t="s">
        <v>210</v>
      </c>
      <c r="B277" s="11" t="s">
        <v>21</v>
      </c>
      <c r="C277" s="11" t="s">
        <v>12</v>
      </c>
      <c r="D277" s="19" t="s">
        <v>214</v>
      </c>
      <c r="E277" s="15"/>
      <c r="F277" s="109">
        <f>SUM(F278)</f>
        <v>250.8</v>
      </c>
    </row>
    <row r="278" spans="1:6" ht="60">
      <c r="A278" s="103" t="s">
        <v>227</v>
      </c>
      <c r="B278" s="11" t="s">
        <v>21</v>
      </c>
      <c r="C278" s="11" t="s">
        <v>12</v>
      </c>
      <c r="D278" s="19" t="s">
        <v>228</v>
      </c>
      <c r="E278" s="15"/>
      <c r="F278" s="109">
        <f>SUM(F279)</f>
        <v>250.8</v>
      </c>
    </row>
    <row r="279" spans="1:6" ht="30">
      <c r="A279" s="98" t="s">
        <v>88</v>
      </c>
      <c r="B279" s="12" t="s">
        <v>21</v>
      </c>
      <c r="C279" s="12" t="s">
        <v>12</v>
      </c>
      <c r="D279" s="19" t="s">
        <v>228</v>
      </c>
      <c r="E279" s="34" t="s">
        <v>85</v>
      </c>
      <c r="F279" s="101">
        <v>250.8</v>
      </c>
    </row>
    <row r="280" spans="1:6" ht="15">
      <c r="A280" s="136" t="s">
        <v>269</v>
      </c>
      <c r="B280" s="23" t="s">
        <v>21</v>
      </c>
      <c r="C280" s="23" t="s">
        <v>12</v>
      </c>
      <c r="D280" s="23" t="s">
        <v>102</v>
      </c>
      <c r="E280" s="23"/>
      <c r="F280" s="117">
        <f>F281</f>
        <v>19.7</v>
      </c>
    </row>
    <row r="281" spans="1:6" ht="15">
      <c r="A281" s="136" t="s">
        <v>103</v>
      </c>
      <c r="B281" s="23" t="s">
        <v>21</v>
      </c>
      <c r="C281" s="23" t="s">
        <v>12</v>
      </c>
      <c r="D281" s="23" t="s">
        <v>104</v>
      </c>
      <c r="E281" s="23"/>
      <c r="F281" s="117">
        <f>SUM(F282:F282)</f>
        <v>19.7</v>
      </c>
    </row>
    <row r="282" spans="1:6" ht="30.75" thickBot="1">
      <c r="A282" s="98" t="s">
        <v>88</v>
      </c>
      <c r="B282" s="15" t="s">
        <v>21</v>
      </c>
      <c r="C282" s="15" t="s">
        <v>12</v>
      </c>
      <c r="D282" s="24" t="s">
        <v>104</v>
      </c>
      <c r="E282" s="12" t="s">
        <v>85</v>
      </c>
      <c r="F282" s="117">
        <v>19.7</v>
      </c>
    </row>
    <row r="283" spans="1:6" s="47" customFormat="1" ht="17.25" thickTop="1" thickBot="1">
      <c r="A283" s="104" t="s">
        <v>31</v>
      </c>
      <c r="B283" s="8" t="s">
        <v>32</v>
      </c>
      <c r="C283" s="8"/>
      <c r="D283" s="8"/>
      <c r="E283" s="8"/>
      <c r="F283" s="115">
        <f>SUM(F284,F307,F293)</f>
        <v>2106.6000000000004</v>
      </c>
    </row>
    <row r="284" spans="1:6" ht="15.75" thickTop="1">
      <c r="A284" s="146" t="s">
        <v>49</v>
      </c>
      <c r="B284" s="18" t="s">
        <v>32</v>
      </c>
      <c r="C284" s="18" t="s">
        <v>12</v>
      </c>
      <c r="D284" s="18"/>
      <c r="E284" s="18"/>
      <c r="F284" s="147">
        <f>SUM(F285)</f>
        <v>840.6</v>
      </c>
    </row>
    <row r="285" spans="1:6" ht="90">
      <c r="A285" s="110" t="s">
        <v>322</v>
      </c>
      <c r="B285" s="19" t="s">
        <v>32</v>
      </c>
      <c r="C285" s="19" t="s">
        <v>12</v>
      </c>
      <c r="D285" s="19" t="s">
        <v>107</v>
      </c>
      <c r="E285" s="19"/>
      <c r="F285" s="109">
        <f>SUM(F286)</f>
        <v>840.6</v>
      </c>
    </row>
    <row r="286" spans="1:6" ht="34.5" customHeight="1">
      <c r="A286" s="110" t="s">
        <v>98</v>
      </c>
      <c r="B286" s="19" t="s">
        <v>32</v>
      </c>
      <c r="C286" s="19" t="s">
        <v>12</v>
      </c>
      <c r="D286" s="19" t="s">
        <v>108</v>
      </c>
      <c r="E286" s="19"/>
      <c r="F286" s="109">
        <f>SUM(F287,F290)</f>
        <v>840.6</v>
      </c>
    </row>
    <row r="287" spans="1:6" ht="30">
      <c r="A287" s="110" t="s">
        <v>99</v>
      </c>
      <c r="B287" s="19" t="s">
        <v>32</v>
      </c>
      <c r="C287" s="19" t="s">
        <v>12</v>
      </c>
      <c r="D287" s="19" t="s">
        <v>109</v>
      </c>
      <c r="E287" s="19"/>
      <c r="F287" s="109">
        <f>SUM(F288)</f>
        <v>811.2</v>
      </c>
    </row>
    <row r="288" spans="1:6" ht="15">
      <c r="A288" s="100" t="s">
        <v>224</v>
      </c>
      <c r="B288" s="19" t="s">
        <v>32</v>
      </c>
      <c r="C288" s="19" t="s">
        <v>12</v>
      </c>
      <c r="D288" s="19" t="s">
        <v>223</v>
      </c>
      <c r="E288" s="19"/>
      <c r="F288" s="109">
        <f>SUM(F289)</f>
        <v>811.2</v>
      </c>
    </row>
    <row r="289" spans="1:6" ht="15.75" customHeight="1">
      <c r="A289" s="98" t="s">
        <v>83</v>
      </c>
      <c r="B289" s="12" t="s">
        <v>32</v>
      </c>
      <c r="C289" s="12" t="s">
        <v>12</v>
      </c>
      <c r="D289" s="19" t="s">
        <v>223</v>
      </c>
      <c r="E289" s="15" t="s">
        <v>84</v>
      </c>
      <c r="F289" s="101">
        <v>811.2</v>
      </c>
    </row>
    <row r="290" spans="1:6" ht="30">
      <c r="A290" s="103" t="s">
        <v>100</v>
      </c>
      <c r="B290" s="11" t="s">
        <v>32</v>
      </c>
      <c r="C290" s="11" t="s">
        <v>12</v>
      </c>
      <c r="D290" s="19" t="s">
        <v>110</v>
      </c>
      <c r="E290" s="15"/>
      <c r="F290" s="109">
        <f>SUM(F291)</f>
        <v>29.4</v>
      </c>
    </row>
    <row r="291" spans="1:6" ht="75">
      <c r="A291" s="120" t="s">
        <v>226</v>
      </c>
      <c r="B291" s="11" t="s">
        <v>32</v>
      </c>
      <c r="C291" s="11" t="s">
        <v>12</v>
      </c>
      <c r="D291" s="19" t="s">
        <v>225</v>
      </c>
      <c r="E291" s="19"/>
      <c r="F291" s="109">
        <f>SUM(F292)</f>
        <v>29.4</v>
      </c>
    </row>
    <row r="292" spans="1:6" ht="15" customHeight="1">
      <c r="A292" s="98" t="s">
        <v>83</v>
      </c>
      <c r="B292" s="12" t="s">
        <v>32</v>
      </c>
      <c r="C292" s="12" t="s">
        <v>12</v>
      </c>
      <c r="D292" s="19" t="s">
        <v>225</v>
      </c>
      <c r="E292" s="15" t="s">
        <v>84</v>
      </c>
      <c r="F292" s="101">
        <v>29.4</v>
      </c>
    </row>
    <row r="293" spans="1:6" ht="15">
      <c r="A293" s="119" t="s">
        <v>284</v>
      </c>
      <c r="B293" s="10" t="s">
        <v>32</v>
      </c>
      <c r="C293" s="10" t="s">
        <v>14</v>
      </c>
      <c r="D293" s="15"/>
      <c r="E293" s="15"/>
      <c r="F293" s="109">
        <f>SUM(F294,F304)</f>
        <v>254.8</v>
      </c>
    </row>
    <row r="294" spans="1:6" ht="60">
      <c r="A294" s="120" t="s">
        <v>328</v>
      </c>
      <c r="B294" s="11" t="s">
        <v>32</v>
      </c>
      <c r="C294" s="11" t="s">
        <v>14</v>
      </c>
      <c r="D294" s="19" t="s">
        <v>212</v>
      </c>
      <c r="E294" s="15"/>
      <c r="F294" s="109">
        <f>SUM(F295)</f>
        <v>225.8</v>
      </c>
    </row>
    <row r="295" spans="1:6" ht="45">
      <c r="A295" s="120" t="s">
        <v>209</v>
      </c>
      <c r="B295" s="11" t="s">
        <v>32</v>
      </c>
      <c r="C295" s="11" t="s">
        <v>14</v>
      </c>
      <c r="D295" s="19" t="s">
        <v>213</v>
      </c>
      <c r="E295" s="15"/>
      <c r="F295" s="109">
        <f>SUM(F296,F301)</f>
        <v>225.8</v>
      </c>
    </row>
    <row r="296" spans="1:6" ht="30">
      <c r="A296" s="120" t="s">
        <v>229</v>
      </c>
      <c r="B296" s="11" t="s">
        <v>32</v>
      </c>
      <c r="C296" s="11" t="s">
        <v>14</v>
      </c>
      <c r="D296" s="23" t="s">
        <v>231</v>
      </c>
      <c r="E296" s="15"/>
      <c r="F296" s="109">
        <f>SUM(F297,F299)</f>
        <v>215</v>
      </c>
    </row>
    <row r="297" spans="1:6" ht="75.75" customHeight="1">
      <c r="A297" s="103" t="s">
        <v>355</v>
      </c>
      <c r="B297" s="11" t="s">
        <v>32</v>
      </c>
      <c r="C297" s="11" t="s">
        <v>14</v>
      </c>
      <c r="D297" s="23" t="s">
        <v>356</v>
      </c>
      <c r="E297" s="15"/>
      <c r="F297" s="109">
        <f>SUM(F298)</f>
        <v>105</v>
      </c>
    </row>
    <row r="298" spans="1:6" ht="15">
      <c r="A298" s="98" t="s">
        <v>83</v>
      </c>
      <c r="B298" s="12" t="s">
        <v>32</v>
      </c>
      <c r="C298" s="12" t="s">
        <v>14</v>
      </c>
      <c r="D298" s="24" t="s">
        <v>356</v>
      </c>
      <c r="E298" s="15" t="s">
        <v>84</v>
      </c>
      <c r="F298" s="101">
        <v>105</v>
      </c>
    </row>
    <row r="299" spans="1:6" ht="90">
      <c r="A299" s="103" t="s">
        <v>371</v>
      </c>
      <c r="B299" s="11" t="s">
        <v>32</v>
      </c>
      <c r="C299" s="11" t="s">
        <v>14</v>
      </c>
      <c r="D299" s="23" t="s">
        <v>372</v>
      </c>
      <c r="E299" s="15"/>
      <c r="F299" s="109">
        <f>SUM(F300)</f>
        <v>110</v>
      </c>
    </row>
    <row r="300" spans="1:6" ht="15">
      <c r="A300" s="98" t="s">
        <v>83</v>
      </c>
      <c r="B300" s="12" t="s">
        <v>32</v>
      </c>
      <c r="C300" s="12" t="s">
        <v>14</v>
      </c>
      <c r="D300" s="24" t="s">
        <v>372</v>
      </c>
      <c r="E300" s="15" t="s">
        <v>84</v>
      </c>
      <c r="F300" s="101">
        <v>110</v>
      </c>
    </row>
    <row r="301" spans="1:6" ht="60">
      <c r="A301" s="120" t="s">
        <v>317</v>
      </c>
      <c r="B301" s="11" t="s">
        <v>32</v>
      </c>
      <c r="C301" s="11" t="s">
        <v>14</v>
      </c>
      <c r="D301" s="23" t="s">
        <v>314</v>
      </c>
      <c r="E301" s="15"/>
      <c r="F301" s="109">
        <f>SUM(F302)</f>
        <v>10.8</v>
      </c>
    </row>
    <row r="302" spans="1:6" ht="45">
      <c r="A302" s="103" t="s">
        <v>318</v>
      </c>
      <c r="B302" s="11" t="s">
        <v>32</v>
      </c>
      <c r="C302" s="11" t="s">
        <v>14</v>
      </c>
      <c r="D302" s="23" t="s">
        <v>315</v>
      </c>
      <c r="E302" s="15"/>
      <c r="F302" s="109">
        <f>SUM(F303)</f>
        <v>10.8</v>
      </c>
    </row>
    <row r="303" spans="1:6" ht="30">
      <c r="A303" s="98" t="s">
        <v>127</v>
      </c>
      <c r="B303" s="12" t="s">
        <v>32</v>
      </c>
      <c r="C303" s="12" t="s">
        <v>14</v>
      </c>
      <c r="D303" s="24" t="s">
        <v>315</v>
      </c>
      <c r="E303" s="15" t="s">
        <v>81</v>
      </c>
      <c r="F303" s="101">
        <v>10.8</v>
      </c>
    </row>
    <row r="304" spans="1:6" ht="15">
      <c r="A304" s="136" t="s">
        <v>269</v>
      </c>
      <c r="B304" s="23" t="s">
        <v>32</v>
      </c>
      <c r="C304" s="23" t="s">
        <v>14</v>
      </c>
      <c r="D304" s="23" t="s">
        <v>102</v>
      </c>
      <c r="E304" s="23"/>
      <c r="F304" s="117">
        <f>F305</f>
        <v>29</v>
      </c>
    </row>
    <row r="305" spans="1:6" ht="15">
      <c r="A305" s="136" t="s">
        <v>103</v>
      </c>
      <c r="B305" s="23" t="s">
        <v>32</v>
      </c>
      <c r="C305" s="23" t="s">
        <v>14</v>
      </c>
      <c r="D305" s="23" t="s">
        <v>104</v>
      </c>
      <c r="E305" s="23"/>
      <c r="F305" s="117">
        <f>SUM(F306:F306)</f>
        <v>29</v>
      </c>
    </row>
    <row r="306" spans="1:6" ht="15">
      <c r="A306" s="98" t="s">
        <v>83</v>
      </c>
      <c r="B306" s="15" t="s">
        <v>32</v>
      </c>
      <c r="C306" s="15" t="s">
        <v>14</v>
      </c>
      <c r="D306" s="24" t="s">
        <v>104</v>
      </c>
      <c r="E306" s="12" t="s">
        <v>84</v>
      </c>
      <c r="F306" s="117">
        <v>29</v>
      </c>
    </row>
    <row r="307" spans="1:6" ht="15">
      <c r="A307" s="129" t="s">
        <v>33</v>
      </c>
      <c r="B307" s="21" t="s">
        <v>32</v>
      </c>
      <c r="C307" s="21" t="s">
        <v>18</v>
      </c>
      <c r="D307" s="21"/>
      <c r="E307" s="21"/>
      <c r="F307" s="109">
        <f>SUM(F308)</f>
        <v>1011.2</v>
      </c>
    </row>
    <row r="308" spans="1:6" ht="60">
      <c r="A308" s="120" t="s">
        <v>328</v>
      </c>
      <c r="B308" s="11" t="s">
        <v>32</v>
      </c>
      <c r="C308" s="11" t="s">
        <v>18</v>
      </c>
      <c r="D308" s="19" t="s">
        <v>212</v>
      </c>
      <c r="E308" s="23"/>
      <c r="F308" s="109">
        <f>SUM(F309)</f>
        <v>1011.2</v>
      </c>
    </row>
    <row r="309" spans="1:6" ht="45">
      <c r="A309" s="120" t="s">
        <v>209</v>
      </c>
      <c r="B309" s="11" t="s">
        <v>32</v>
      </c>
      <c r="C309" s="11" t="s">
        <v>18</v>
      </c>
      <c r="D309" s="19" t="s">
        <v>213</v>
      </c>
      <c r="E309" s="23"/>
      <c r="F309" s="109">
        <f>SUM(F310)</f>
        <v>1011.2</v>
      </c>
    </row>
    <row r="310" spans="1:6" ht="30">
      <c r="A310" s="103" t="s">
        <v>229</v>
      </c>
      <c r="B310" s="11" t="s">
        <v>32</v>
      </c>
      <c r="C310" s="11" t="s">
        <v>18</v>
      </c>
      <c r="D310" s="23" t="s">
        <v>231</v>
      </c>
      <c r="E310" s="15"/>
      <c r="F310" s="153">
        <f>SUM(F311)</f>
        <v>1011.2</v>
      </c>
    </row>
    <row r="311" spans="1:6" ht="60">
      <c r="A311" s="103" t="s">
        <v>230</v>
      </c>
      <c r="B311" s="11" t="s">
        <v>32</v>
      </c>
      <c r="C311" s="11" t="s">
        <v>18</v>
      </c>
      <c r="D311" s="23" t="s">
        <v>232</v>
      </c>
      <c r="E311" s="15"/>
      <c r="F311" s="118">
        <f>SUM(F312)</f>
        <v>1011.2</v>
      </c>
    </row>
    <row r="312" spans="1:6" ht="30.75" thickBot="1">
      <c r="A312" s="98" t="s">
        <v>88</v>
      </c>
      <c r="B312" s="24" t="s">
        <v>32</v>
      </c>
      <c r="C312" s="24" t="s">
        <v>18</v>
      </c>
      <c r="D312" s="24" t="s">
        <v>232</v>
      </c>
      <c r="E312" s="15" t="s">
        <v>85</v>
      </c>
      <c r="F312" s="140">
        <v>1011.2</v>
      </c>
    </row>
    <row r="313" spans="1:6" ht="17.25" thickTop="1" thickBot="1">
      <c r="A313" s="154" t="s">
        <v>34</v>
      </c>
      <c r="B313" s="49" t="s">
        <v>35</v>
      </c>
      <c r="C313" s="49"/>
      <c r="D313" s="49"/>
      <c r="E313" s="49"/>
      <c r="F313" s="155">
        <f>SUM(F314)</f>
        <v>779.69999999999993</v>
      </c>
    </row>
    <row r="314" spans="1:6" ht="15.75" thickTop="1">
      <c r="A314" s="99" t="s">
        <v>36</v>
      </c>
      <c r="B314" s="22" t="s">
        <v>35</v>
      </c>
      <c r="C314" s="22" t="s">
        <v>12</v>
      </c>
      <c r="D314" s="22"/>
      <c r="E314" s="22"/>
      <c r="F314" s="109">
        <f>SUM(F315,F320)</f>
        <v>779.69999999999993</v>
      </c>
    </row>
    <row r="315" spans="1:6" ht="60">
      <c r="A315" s="120" t="s">
        <v>326</v>
      </c>
      <c r="B315" s="19" t="s">
        <v>35</v>
      </c>
      <c r="C315" s="19" t="s">
        <v>12</v>
      </c>
      <c r="D315" s="19" t="s">
        <v>146</v>
      </c>
      <c r="E315" s="22"/>
      <c r="F315" s="109">
        <f>SUM(F316)</f>
        <v>43.8</v>
      </c>
    </row>
    <row r="316" spans="1:6" ht="30">
      <c r="A316" s="103" t="s">
        <v>185</v>
      </c>
      <c r="B316" s="19" t="s">
        <v>35</v>
      </c>
      <c r="C316" s="19" t="s">
        <v>12</v>
      </c>
      <c r="D316" s="19" t="s">
        <v>188</v>
      </c>
      <c r="E316" s="22"/>
      <c r="F316" s="109">
        <f>SUM(F317)</f>
        <v>43.8</v>
      </c>
    </row>
    <row r="317" spans="1:6" ht="15">
      <c r="A317" s="103" t="s">
        <v>206</v>
      </c>
      <c r="B317" s="19" t="s">
        <v>35</v>
      </c>
      <c r="C317" s="19" t="s">
        <v>12</v>
      </c>
      <c r="D317" s="19" t="s">
        <v>207</v>
      </c>
      <c r="E317" s="22"/>
      <c r="F317" s="109">
        <f>SUM(F318)</f>
        <v>43.8</v>
      </c>
    </row>
    <row r="318" spans="1:6" ht="45">
      <c r="A318" s="103" t="s">
        <v>343</v>
      </c>
      <c r="B318" s="19" t="s">
        <v>35</v>
      </c>
      <c r="C318" s="19" t="s">
        <v>12</v>
      </c>
      <c r="D318" s="19" t="s">
        <v>342</v>
      </c>
      <c r="E318" s="22"/>
      <c r="F318" s="109">
        <f>SUM(F319)</f>
        <v>43.8</v>
      </c>
    </row>
    <row r="319" spans="1:6" ht="30">
      <c r="A319" s="98" t="s">
        <v>88</v>
      </c>
      <c r="B319" s="24" t="s">
        <v>35</v>
      </c>
      <c r="C319" s="24" t="s">
        <v>12</v>
      </c>
      <c r="D319" s="19" t="s">
        <v>342</v>
      </c>
      <c r="E319" s="12" t="s">
        <v>85</v>
      </c>
      <c r="F319" s="101">
        <v>43.8</v>
      </c>
    </row>
    <row r="320" spans="1:6" ht="75">
      <c r="A320" s="133" t="s">
        <v>329</v>
      </c>
      <c r="B320" s="19" t="s">
        <v>35</v>
      </c>
      <c r="C320" s="19" t="s">
        <v>12</v>
      </c>
      <c r="D320" s="19" t="s">
        <v>236</v>
      </c>
      <c r="E320" s="22"/>
      <c r="F320" s="109">
        <f>SUM(F321)</f>
        <v>735.9</v>
      </c>
    </row>
    <row r="321" spans="1:6" ht="60">
      <c r="A321" s="133" t="s">
        <v>233</v>
      </c>
      <c r="B321" s="19" t="s">
        <v>35</v>
      </c>
      <c r="C321" s="19" t="s">
        <v>12</v>
      </c>
      <c r="D321" s="19" t="s">
        <v>237</v>
      </c>
      <c r="E321" s="22"/>
      <c r="F321" s="109">
        <f>SUM(F322)</f>
        <v>735.9</v>
      </c>
    </row>
    <row r="322" spans="1:6" ht="45">
      <c r="A322" s="133" t="s">
        <v>234</v>
      </c>
      <c r="B322" s="19" t="s">
        <v>35</v>
      </c>
      <c r="C322" s="19" t="s">
        <v>12</v>
      </c>
      <c r="D322" s="19" t="s">
        <v>238</v>
      </c>
      <c r="E322" s="22"/>
      <c r="F322" s="109">
        <f>SUM(F323,F326,F328)</f>
        <v>735.9</v>
      </c>
    </row>
    <row r="323" spans="1:6" ht="15">
      <c r="A323" s="133" t="s">
        <v>235</v>
      </c>
      <c r="B323" s="19" t="s">
        <v>35</v>
      </c>
      <c r="C323" s="19" t="s">
        <v>12</v>
      </c>
      <c r="D323" s="19" t="s">
        <v>239</v>
      </c>
      <c r="E323" s="22"/>
      <c r="F323" s="109">
        <f>SUM(F324:F325)</f>
        <v>415.9</v>
      </c>
    </row>
    <row r="324" spans="1:6" ht="60" customHeight="1">
      <c r="A324" s="98" t="s">
        <v>78</v>
      </c>
      <c r="B324" s="24" t="s">
        <v>35</v>
      </c>
      <c r="C324" s="24" t="s">
        <v>12</v>
      </c>
      <c r="D324" s="15" t="s">
        <v>239</v>
      </c>
      <c r="E324" s="12" t="s">
        <v>80</v>
      </c>
      <c r="F324" s="101">
        <v>2.7</v>
      </c>
    </row>
    <row r="325" spans="1:6" ht="30">
      <c r="A325" s="98" t="s">
        <v>127</v>
      </c>
      <c r="B325" s="24" t="s">
        <v>35</v>
      </c>
      <c r="C325" s="24" t="s">
        <v>12</v>
      </c>
      <c r="D325" s="19" t="s">
        <v>239</v>
      </c>
      <c r="E325" s="12" t="s">
        <v>81</v>
      </c>
      <c r="F325" s="101">
        <v>413.2</v>
      </c>
    </row>
    <row r="326" spans="1:6" ht="45">
      <c r="A326" s="120" t="s">
        <v>240</v>
      </c>
      <c r="B326" s="19" t="s">
        <v>35</v>
      </c>
      <c r="C326" s="19" t="s">
        <v>12</v>
      </c>
      <c r="D326" s="19" t="s">
        <v>241</v>
      </c>
      <c r="E326" s="19"/>
      <c r="F326" s="109">
        <f>SUM(F327:F327)</f>
        <v>315</v>
      </c>
    </row>
    <row r="327" spans="1:6" ht="30">
      <c r="A327" s="98" t="s">
        <v>127</v>
      </c>
      <c r="B327" s="15" t="s">
        <v>35</v>
      </c>
      <c r="C327" s="15" t="s">
        <v>12</v>
      </c>
      <c r="D327" s="15" t="s">
        <v>241</v>
      </c>
      <c r="E327" s="14" t="s">
        <v>81</v>
      </c>
      <c r="F327" s="134">
        <v>315</v>
      </c>
    </row>
    <row r="328" spans="1:6" ht="60">
      <c r="A328" s="103" t="s">
        <v>242</v>
      </c>
      <c r="B328" s="19" t="s">
        <v>35</v>
      </c>
      <c r="C328" s="19" t="s">
        <v>12</v>
      </c>
      <c r="D328" s="19" t="s">
        <v>382</v>
      </c>
      <c r="E328" s="14"/>
      <c r="F328" s="127">
        <f>SUM(F329)</f>
        <v>5</v>
      </c>
    </row>
    <row r="329" spans="1:6" ht="30.75" thickBot="1">
      <c r="A329" s="98" t="s">
        <v>127</v>
      </c>
      <c r="B329" s="15" t="s">
        <v>35</v>
      </c>
      <c r="C329" s="15" t="s">
        <v>12</v>
      </c>
      <c r="D329" s="15" t="s">
        <v>382</v>
      </c>
      <c r="E329" s="14" t="s">
        <v>81</v>
      </c>
      <c r="F329" s="134">
        <v>5</v>
      </c>
    </row>
    <row r="330" spans="1:6" ht="17.25" thickTop="1" thickBot="1">
      <c r="A330" s="154" t="s">
        <v>50</v>
      </c>
      <c r="B330" s="49" t="s">
        <v>51</v>
      </c>
      <c r="C330" s="49"/>
      <c r="D330" s="49"/>
      <c r="E330" s="49"/>
      <c r="F330" s="115">
        <f t="shared" ref="F330:F335" si="2">SUM(F331)</f>
        <v>75</v>
      </c>
    </row>
    <row r="331" spans="1:6" ht="15.75" thickTop="1">
      <c r="A331" s="99" t="s">
        <v>52</v>
      </c>
      <c r="B331" s="22" t="s">
        <v>51</v>
      </c>
      <c r="C331" s="22" t="s">
        <v>26</v>
      </c>
      <c r="D331" s="22"/>
      <c r="E331" s="22"/>
      <c r="F331" s="109">
        <f t="shared" si="2"/>
        <v>75</v>
      </c>
    </row>
    <row r="332" spans="1:6" ht="90">
      <c r="A332" s="110" t="s">
        <v>322</v>
      </c>
      <c r="B332" s="19" t="s">
        <v>51</v>
      </c>
      <c r="C332" s="19" t="s">
        <v>26</v>
      </c>
      <c r="D332" s="19" t="s">
        <v>107</v>
      </c>
      <c r="E332" s="19"/>
      <c r="F332" s="109">
        <f t="shared" si="2"/>
        <v>75</v>
      </c>
    </row>
    <row r="333" spans="1:6" ht="30.75" customHeight="1">
      <c r="A333" s="110" t="s">
        <v>98</v>
      </c>
      <c r="B333" s="19" t="s">
        <v>51</v>
      </c>
      <c r="C333" s="19" t="s">
        <v>26</v>
      </c>
      <c r="D333" s="19" t="s">
        <v>108</v>
      </c>
      <c r="E333" s="74"/>
      <c r="F333" s="109">
        <f t="shared" si="2"/>
        <v>75</v>
      </c>
    </row>
    <row r="334" spans="1:6" ht="30">
      <c r="A334" s="110" t="s">
        <v>99</v>
      </c>
      <c r="B334" s="19" t="s">
        <v>51</v>
      </c>
      <c r="C334" s="19" t="s">
        <v>26</v>
      </c>
      <c r="D334" s="19" t="s">
        <v>109</v>
      </c>
      <c r="E334" s="74"/>
      <c r="F334" s="109">
        <f t="shared" si="2"/>
        <v>75</v>
      </c>
    </row>
    <row r="335" spans="1:6" ht="30.75" customHeight="1">
      <c r="A335" s="100" t="s">
        <v>243</v>
      </c>
      <c r="B335" s="19" t="s">
        <v>51</v>
      </c>
      <c r="C335" s="19" t="s">
        <v>26</v>
      </c>
      <c r="D335" s="19" t="s">
        <v>244</v>
      </c>
      <c r="E335" s="74"/>
      <c r="F335" s="109">
        <f t="shared" si="2"/>
        <v>75</v>
      </c>
    </row>
    <row r="336" spans="1:6" ht="15.75" thickBot="1">
      <c r="A336" s="98" t="s">
        <v>79</v>
      </c>
      <c r="B336" s="14" t="s">
        <v>51</v>
      </c>
      <c r="C336" s="14" t="s">
        <v>26</v>
      </c>
      <c r="D336" s="19" t="s">
        <v>244</v>
      </c>
      <c r="E336" s="14" t="s">
        <v>82</v>
      </c>
      <c r="F336" s="101">
        <v>75</v>
      </c>
    </row>
    <row r="337" spans="1:6" ht="33" thickTop="1" thickBot="1">
      <c r="A337" s="154" t="s">
        <v>89</v>
      </c>
      <c r="B337" s="49" t="s">
        <v>16</v>
      </c>
      <c r="C337" s="49"/>
      <c r="D337" s="49"/>
      <c r="E337" s="49"/>
      <c r="F337" s="115">
        <f t="shared" ref="F337:F338" si="3">SUM(F338)</f>
        <v>5.8</v>
      </c>
    </row>
    <row r="338" spans="1:6" ht="30.75" thickTop="1">
      <c r="A338" s="99" t="s">
        <v>90</v>
      </c>
      <c r="B338" s="22" t="s">
        <v>16</v>
      </c>
      <c r="C338" s="22" t="s">
        <v>12</v>
      </c>
      <c r="D338" s="19"/>
      <c r="E338" s="19"/>
      <c r="F338" s="109">
        <f t="shared" si="3"/>
        <v>5.8</v>
      </c>
    </row>
    <row r="339" spans="1:6" ht="90">
      <c r="A339" s="110" t="s">
        <v>322</v>
      </c>
      <c r="B339" s="19" t="s">
        <v>16</v>
      </c>
      <c r="C339" s="19" t="s">
        <v>12</v>
      </c>
      <c r="D339" s="19" t="s">
        <v>107</v>
      </c>
      <c r="E339" s="19"/>
      <c r="F339" s="109">
        <f>SUM(F340)</f>
        <v>5.8</v>
      </c>
    </row>
    <row r="340" spans="1:6" ht="45">
      <c r="A340" s="100" t="s">
        <v>121</v>
      </c>
      <c r="B340" s="19" t="s">
        <v>16</v>
      </c>
      <c r="C340" s="19" t="s">
        <v>12</v>
      </c>
      <c r="D340" s="75" t="s">
        <v>126</v>
      </c>
      <c r="E340" s="75"/>
      <c r="F340" s="109">
        <f>SUM(F341)</f>
        <v>5.8</v>
      </c>
    </row>
    <row r="341" spans="1:6" ht="30">
      <c r="A341" s="100" t="s">
        <v>122</v>
      </c>
      <c r="B341" s="19" t="s">
        <v>16</v>
      </c>
      <c r="C341" s="19" t="s">
        <v>12</v>
      </c>
      <c r="D341" s="75" t="s">
        <v>124</v>
      </c>
      <c r="E341" s="75"/>
      <c r="F341" s="109">
        <f>SUM(F342)</f>
        <v>5.8</v>
      </c>
    </row>
    <row r="342" spans="1:6" ht="15">
      <c r="A342" s="100" t="s">
        <v>245</v>
      </c>
      <c r="B342" s="19" t="s">
        <v>16</v>
      </c>
      <c r="C342" s="19" t="s">
        <v>12</v>
      </c>
      <c r="D342" s="75" t="s">
        <v>246</v>
      </c>
      <c r="E342" s="75"/>
      <c r="F342" s="109">
        <f>SUM(F343)</f>
        <v>5.8</v>
      </c>
    </row>
    <row r="343" spans="1:6" ht="15.75" thickBot="1">
      <c r="A343" s="98" t="s">
        <v>91</v>
      </c>
      <c r="B343" s="34" t="s">
        <v>16</v>
      </c>
      <c r="C343" s="34" t="s">
        <v>12</v>
      </c>
      <c r="D343" s="75" t="s">
        <v>246</v>
      </c>
      <c r="E343" s="34" t="s">
        <v>92</v>
      </c>
      <c r="F343" s="101">
        <v>5.8</v>
      </c>
    </row>
    <row r="344" spans="1:6" ht="34.5" customHeight="1" thickTop="1" thickBot="1">
      <c r="A344" s="154" t="s">
        <v>291</v>
      </c>
      <c r="B344" s="49" t="s">
        <v>60</v>
      </c>
      <c r="C344" s="49"/>
      <c r="D344" s="49"/>
      <c r="E344" s="49"/>
      <c r="F344" s="115">
        <f>SUM(F345)</f>
        <v>2411</v>
      </c>
    </row>
    <row r="345" spans="1:6" ht="30.75" thickTop="1">
      <c r="A345" s="156" t="s">
        <v>61</v>
      </c>
      <c r="B345" s="50" t="s">
        <v>60</v>
      </c>
      <c r="C345" s="50" t="s">
        <v>12</v>
      </c>
      <c r="D345" s="51"/>
      <c r="E345" s="51"/>
      <c r="F345" s="157">
        <f t="shared" ref="F345:F349" si="4">SUM(F346)</f>
        <v>2411</v>
      </c>
    </row>
    <row r="346" spans="1:6" ht="90">
      <c r="A346" s="110" t="s">
        <v>322</v>
      </c>
      <c r="B346" s="35" t="s">
        <v>60</v>
      </c>
      <c r="C346" s="35" t="s">
        <v>12</v>
      </c>
      <c r="D346" s="19" t="s">
        <v>107</v>
      </c>
      <c r="E346" s="35"/>
      <c r="F346" s="118">
        <f t="shared" si="4"/>
        <v>2411</v>
      </c>
    </row>
    <row r="347" spans="1:6" ht="45">
      <c r="A347" s="100" t="s">
        <v>121</v>
      </c>
      <c r="B347" s="35" t="s">
        <v>60</v>
      </c>
      <c r="C347" s="35" t="s">
        <v>12</v>
      </c>
      <c r="D347" s="75" t="s">
        <v>126</v>
      </c>
      <c r="E347" s="35"/>
      <c r="F347" s="118">
        <f t="shared" si="4"/>
        <v>2411</v>
      </c>
    </row>
    <row r="348" spans="1:6" ht="30">
      <c r="A348" s="100" t="s">
        <v>122</v>
      </c>
      <c r="B348" s="35" t="s">
        <v>60</v>
      </c>
      <c r="C348" s="35" t="s">
        <v>12</v>
      </c>
      <c r="D348" s="75" t="s">
        <v>124</v>
      </c>
      <c r="E348" s="35"/>
      <c r="F348" s="118">
        <f t="shared" si="4"/>
        <v>2411</v>
      </c>
    </row>
    <row r="349" spans="1:6" ht="30">
      <c r="A349" s="120" t="s">
        <v>247</v>
      </c>
      <c r="B349" s="35" t="s">
        <v>60</v>
      </c>
      <c r="C349" s="35" t="s">
        <v>12</v>
      </c>
      <c r="D349" s="35" t="s">
        <v>248</v>
      </c>
      <c r="E349" s="35"/>
      <c r="F349" s="118">
        <f t="shared" si="4"/>
        <v>2411</v>
      </c>
    </row>
    <row r="350" spans="1:6" ht="15.75" thickBot="1">
      <c r="A350" s="98" t="s">
        <v>27</v>
      </c>
      <c r="B350" s="36" t="s">
        <v>60</v>
      </c>
      <c r="C350" s="36" t="s">
        <v>12</v>
      </c>
      <c r="D350" s="36" t="s">
        <v>248</v>
      </c>
      <c r="E350" s="36" t="s">
        <v>86</v>
      </c>
      <c r="F350" s="117">
        <v>2411</v>
      </c>
    </row>
    <row r="351" spans="1:6" ht="15.75" thickTop="1" thickBot="1">
      <c r="A351" s="215" t="s">
        <v>75</v>
      </c>
      <c r="B351" s="216">
        <v>96</v>
      </c>
      <c r="C351" s="216"/>
      <c r="D351" s="216"/>
      <c r="E351" s="216"/>
      <c r="F351" s="217">
        <f>SUM(F9,F80,F87,F105,F150,F176,F258,F283,F313,F330,F337,F344)</f>
        <v>150930.20000000001</v>
      </c>
    </row>
    <row r="352" spans="1:6" ht="19.5" thickTop="1">
      <c r="B352" s="62"/>
      <c r="C352" s="53"/>
    </row>
    <row r="353" spans="2:3" ht="18.75">
      <c r="B353" s="62"/>
      <c r="C353" s="53"/>
    </row>
  </sheetData>
  <mergeCells count="7">
    <mergeCell ref="A7:A8"/>
    <mergeCell ref="B7:E7"/>
    <mergeCell ref="F7:F8"/>
    <mergeCell ref="A5:F5"/>
    <mergeCell ref="A1:F1"/>
    <mergeCell ref="A2:F2"/>
    <mergeCell ref="A3:F3"/>
  </mergeCells>
  <pageMargins left="0.98425196850393704" right="0.19685039370078741" top="0" bottom="0" header="0.51181102362204722" footer="0.51181102362204722"/>
  <pageSetup paperSize="9" scale="75" fitToHeight="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46"/>
  <sheetViews>
    <sheetView zoomScale="85" zoomScaleNormal="85" workbookViewId="0">
      <selection activeCell="H6" sqref="H6"/>
    </sheetView>
  </sheetViews>
  <sheetFormatPr defaultRowHeight="14.25"/>
  <cols>
    <col min="1" max="1" width="61.7109375" customWidth="1"/>
    <col min="2" max="2" width="15.7109375" style="85" customWidth="1"/>
    <col min="4" max="4" width="11.85546875" hidden="1" customWidth="1"/>
    <col min="5" max="5" width="11.7109375" style="203" customWidth="1"/>
    <col min="6" max="6" width="9.7109375" hidden="1" customWidth="1"/>
  </cols>
  <sheetData>
    <row r="1" spans="1:6" ht="15.75">
      <c r="A1" s="218" t="s">
        <v>332</v>
      </c>
      <c r="B1" s="218"/>
      <c r="C1" s="218"/>
      <c r="D1" s="218"/>
      <c r="E1" s="218"/>
    </row>
    <row r="2" spans="1:6" ht="15.75">
      <c r="A2" s="218" t="s">
        <v>0</v>
      </c>
      <c r="B2" s="218"/>
      <c r="C2" s="218"/>
      <c r="D2" s="218"/>
      <c r="E2" s="218"/>
    </row>
    <row r="3" spans="1:6" ht="15.75">
      <c r="A3" s="218" t="s">
        <v>333</v>
      </c>
      <c r="B3" s="218"/>
      <c r="C3" s="218"/>
      <c r="D3" s="218"/>
      <c r="E3" s="218"/>
    </row>
    <row r="4" spans="1:6" ht="15.75">
      <c r="A4" s="218"/>
      <c r="B4" s="218"/>
      <c r="C4" s="218"/>
      <c r="D4" s="218"/>
      <c r="E4" s="218"/>
    </row>
    <row r="5" spans="1:6" ht="15.75">
      <c r="A5" s="163"/>
      <c r="B5" s="171"/>
      <c r="C5" s="163"/>
      <c r="D5" s="163"/>
      <c r="E5" s="211"/>
      <c r="F5" s="1"/>
    </row>
    <row r="6" spans="1:6" ht="111" customHeight="1">
      <c r="A6" s="220" t="s">
        <v>390</v>
      </c>
      <c r="B6" s="220"/>
      <c r="C6" s="220"/>
      <c r="D6" s="220"/>
    </row>
    <row r="7" spans="1:6" ht="16.5" thickBot="1">
      <c r="A7" s="158"/>
      <c r="B7" s="174"/>
      <c r="C7" s="158"/>
      <c r="D7" s="159" t="s">
        <v>66</v>
      </c>
    </row>
    <row r="8" spans="1:6" ht="19.5" thickBot="1">
      <c r="A8" s="77" t="s">
        <v>263</v>
      </c>
      <c r="B8" s="77" t="s">
        <v>250</v>
      </c>
      <c r="C8" s="78" t="s">
        <v>258</v>
      </c>
      <c r="D8" s="78" t="s">
        <v>258</v>
      </c>
      <c r="E8" s="212" t="s">
        <v>387</v>
      </c>
      <c r="F8" s="192"/>
    </row>
    <row r="9" spans="1:6" s="203" customFormat="1" ht="57.75" thickBot="1">
      <c r="A9" s="207" t="s">
        <v>326</v>
      </c>
      <c r="B9" s="208" t="s">
        <v>146</v>
      </c>
      <c r="C9" s="209"/>
      <c r="D9" s="210">
        <f>SUM(D10,D55)</f>
        <v>83300.3</v>
      </c>
      <c r="E9" s="210">
        <f>SUM(E10,E55)</f>
        <v>92500.5</v>
      </c>
      <c r="F9" s="202">
        <f>E9/D9%</f>
        <v>111.04461808660953</v>
      </c>
    </row>
    <row r="10" spans="1:6" ht="30.75" thickBot="1">
      <c r="A10" s="79" t="s">
        <v>185</v>
      </c>
      <c r="B10" s="86" t="s">
        <v>188</v>
      </c>
      <c r="C10" s="89"/>
      <c r="D10" s="91">
        <f>SUM(D11,D20,D44)</f>
        <v>82933.7</v>
      </c>
      <c r="E10" s="91">
        <f>SUM(E11,E20,E44)</f>
        <v>92133.9</v>
      </c>
      <c r="F10" s="193">
        <f t="shared" ref="F10:F73" si="0">E10/D10%</f>
        <v>111.09343969942255</v>
      </c>
    </row>
    <row r="11" spans="1:6" ht="15.75" thickBot="1">
      <c r="A11" s="80" t="s">
        <v>186</v>
      </c>
      <c r="B11" s="87" t="s">
        <v>189</v>
      </c>
      <c r="C11" s="89"/>
      <c r="D11" s="91">
        <f>SUM(D12,D14,D16,D18)</f>
        <v>21209.9</v>
      </c>
      <c r="E11" s="91">
        <f>SUM(E12,E14,E16,E18)</f>
        <v>23194</v>
      </c>
      <c r="F11" s="193">
        <f t="shared" si="0"/>
        <v>109.35459384532693</v>
      </c>
    </row>
    <row r="12" spans="1:6" ht="30.75" thickBot="1">
      <c r="A12" s="81" t="s">
        <v>187</v>
      </c>
      <c r="B12" s="88" t="s">
        <v>190</v>
      </c>
      <c r="C12" s="89"/>
      <c r="D12" s="91">
        <f>SUM(D13)</f>
        <v>7976.9</v>
      </c>
      <c r="E12" s="91">
        <f>SUM(E13)</f>
        <v>7976.8</v>
      </c>
      <c r="F12" s="193">
        <f t="shared" si="0"/>
        <v>99.998746380172761</v>
      </c>
    </row>
    <row r="13" spans="1:6" ht="30.75" thickBot="1">
      <c r="A13" s="98" t="s">
        <v>88</v>
      </c>
      <c r="B13" s="87" t="s">
        <v>190</v>
      </c>
      <c r="C13" s="90">
        <v>600</v>
      </c>
      <c r="D13" s="91">
        <v>7976.9</v>
      </c>
      <c r="E13" s="213">
        <v>7976.8</v>
      </c>
      <c r="F13" s="193">
        <f t="shared" si="0"/>
        <v>99.998746380172761</v>
      </c>
    </row>
    <row r="14" spans="1:6" ht="90.75" thickBot="1">
      <c r="A14" s="81" t="s">
        <v>191</v>
      </c>
      <c r="B14" s="88" t="s">
        <v>192</v>
      </c>
      <c r="C14" s="89"/>
      <c r="D14" s="91">
        <f>SUM(D15)</f>
        <v>14</v>
      </c>
      <c r="E14" s="91">
        <f>SUM(E15)</f>
        <v>14</v>
      </c>
      <c r="F14" s="193">
        <f t="shared" si="0"/>
        <v>99.999999999999986</v>
      </c>
    </row>
    <row r="15" spans="1:6" ht="30.75" thickBot="1">
      <c r="A15" s="98" t="s">
        <v>88</v>
      </c>
      <c r="B15" s="87" t="s">
        <v>192</v>
      </c>
      <c r="C15" s="90">
        <v>600</v>
      </c>
      <c r="D15" s="91">
        <v>14</v>
      </c>
      <c r="E15" s="213">
        <v>14</v>
      </c>
      <c r="F15" s="193">
        <f t="shared" si="0"/>
        <v>99.999999999999986</v>
      </c>
    </row>
    <row r="16" spans="1:6" ht="87.75" customHeight="1" thickBot="1">
      <c r="A16" s="120" t="s">
        <v>297</v>
      </c>
      <c r="B16" s="88" t="s">
        <v>193</v>
      </c>
      <c r="C16" s="89"/>
      <c r="D16" s="91">
        <f>SUM(D17)</f>
        <v>13144</v>
      </c>
      <c r="E16" s="91">
        <f>SUM(E17)</f>
        <v>15203.2</v>
      </c>
      <c r="F16" s="193">
        <f t="shared" si="0"/>
        <v>115.66646378575777</v>
      </c>
    </row>
    <row r="17" spans="1:6" ht="30.75" thickBot="1">
      <c r="A17" s="98" t="s">
        <v>88</v>
      </c>
      <c r="B17" s="87" t="s">
        <v>193</v>
      </c>
      <c r="C17" s="90">
        <v>600</v>
      </c>
      <c r="D17" s="91">
        <v>13144</v>
      </c>
      <c r="E17" s="213">
        <v>15203.2</v>
      </c>
      <c r="F17" s="193">
        <f t="shared" si="0"/>
        <v>115.66646378575777</v>
      </c>
    </row>
    <row r="18" spans="1:6" ht="30.75" thickBot="1">
      <c r="A18" s="81" t="s">
        <v>194</v>
      </c>
      <c r="B18" s="88" t="s">
        <v>195</v>
      </c>
      <c r="C18" s="89"/>
      <c r="D18" s="91">
        <f>SUM(D19)</f>
        <v>75</v>
      </c>
      <c r="E18" s="91">
        <f>SUM(E19)</f>
        <v>0</v>
      </c>
      <c r="F18" s="193">
        <f t="shared" si="0"/>
        <v>0</v>
      </c>
    </row>
    <row r="19" spans="1:6" ht="30.75" thickBot="1">
      <c r="A19" s="98" t="s">
        <v>88</v>
      </c>
      <c r="B19" s="87" t="s">
        <v>195</v>
      </c>
      <c r="C19" s="90">
        <v>600</v>
      </c>
      <c r="D19" s="91">
        <v>75</v>
      </c>
      <c r="E19" s="213">
        <v>0</v>
      </c>
      <c r="F19" s="193">
        <f t="shared" si="0"/>
        <v>0</v>
      </c>
    </row>
    <row r="20" spans="1:6" ht="15.75" thickBot="1">
      <c r="A20" s="80" t="s">
        <v>196</v>
      </c>
      <c r="B20" s="87" t="s">
        <v>197</v>
      </c>
      <c r="C20" s="89"/>
      <c r="D20" s="91">
        <f>SUM(D21,D34,D26,D32,D38,D40,D23,D29,D42,D36)</f>
        <v>49382.5</v>
      </c>
      <c r="E20" s="91">
        <f>SUM(E21,E34,E26,E32,E38,E40,E23,E29,E42,E36)</f>
        <v>56598.599999999991</v>
      </c>
      <c r="F20" s="193">
        <f t="shared" si="0"/>
        <v>114.61266643041562</v>
      </c>
    </row>
    <row r="21" spans="1:6" ht="30.75" thickBot="1">
      <c r="A21" s="81" t="s">
        <v>187</v>
      </c>
      <c r="B21" s="88" t="s">
        <v>198</v>
      </c>
      <c r="C21" s="89"/>
      <c r="D21" s="91">
        <f>SUM(D22)</f>
        <v>16451.2</v>
      </c>
      <c r="E21" s="91">
        <f>SUM(E22)</f>
        <v>16451.2</v>
      </c>
      <c r="F21" s="193">
        <f t="shared" si="0"/>
        <v>100</v>
      </c>
    </row>
    <row r="22" spans="1:6" ht="30.75" thickBot="1">
      <c r="A22" s="98" t="s">
        <v>88</v>
      </c>
      <c r="B22" s="87" t="s">
        <v>198</v>
      </c>
      <c r="C22" s="90">
        <v>600</v>
      </c>
      <c r="D22" s="91">
        <v>16451.2</v>
      </c>
      <c r="E22" s="213">
        <v>16451.2</v>
      </c>
      <c r="F22" s="193">
        <f t="shared" si="0"/>
        <v>100</v>
      </c>
    </row>
    <row r="23" spans="1:6" ht="15.75" thickBot="1">
      <c r="A23" s="103" t="s">
        <v>301</v>
      </c>
      <c r="B23" s="19" t="s">
        <v>303</v>
      </c>
      <c r="C23" s="19"/>
      <c r="D23" s="162">
        <f>SUM(D25)</f>
        <v>61.6</v>
      </c>
      <c r="E23" s="162">
        <f>SUM(E24:E25)</f>
        <v>61.6</v>
      </c>
      <c r="F23" s="193">
        <f t="shared" si="0"/>
        <v>100</v>
      </c>
    </row>
    <row r="24" spans="1:6" ht="30.75" thickBot="1">
      <c r="A24" s="98" t="s">
        <v>127</v>
      </c>
      <c r="B24" s="15" t="s">
        <v>303</v>
      </c>
      <c r="C24" s="19" t="s">
        <v>81</v>
      </c>
      <c r="D24" s="162"/>
      <c r="E24" s="213">
        <v>35</v>
      </c>
      <c r="F24" s="193" t="e">
        <f t="shared" si="0"/>
        <v>#DIV/0!</v>
      </c>
    </row>
    <row r="25" spans="1:6" ht="30.75" thickBot="1">
      <c r="A25" s="98" t="s">
        <v>88</v>
      </c>
      <c r="B25" s="15" t="s">
        <v>303</v>
      </c>
      <c r="C25" s="15" t="s">
        <v>85</v>
      </c>
      <c r="D25" s="162">
        <v>61.6</v>
      </c>
      <c r="E25" s="213">
        <v>26.6</v>
      </c>
      <c r="F25" s="193">
        <f t="shared" si="0"/>
        <v>43.181818181818187</v>
      </c>
    </row>
    <row r="26" spans="1:6" ht="45.75" thickBot="1">
      <c r="A26" s="82" t="s">
        <v>199</v>
      </c>
      <c r="B26" s="88" t="s">
        <v>200</v>
      </c>
      <c r="C26" s="89"/>
      <c r="D26" s="91">
        <f>SUM(D27:D28)</f>
        <v>1596</v>
      </c>
      <c r="E26" s="91">
        <f>SUM(E27:E28)</f>
        <v>661.19999999999993</v>
      </c>
      <c r="F26" s="193">
        <f t="shared" si="0"/>
        <v>41.428571428571423</v>
      </c>
    </row>
    <row r="27" spans="1:6" ht="30.75" thickBot="1">
      <c r="A27" s="98" t="s">
        <v>127</v>
      </c>
      <c r="B27" s="87" t="s">
        <v>200</v>
      </c>
      <c r="C27" s="90">
        <v>200</v>
      </c>
      <c r="D27" s="91">
        <v>96</v>
      </c>
      <c r="E27" s="213">
        <v>95.8</v>
      </c>
      <c r="F27" s="193">
        <f t="shared" si="0"/>
        <v>99.791666666666671</v>
      </c>
    </row>
    <row r="28" spans="1:6" ht="30.75" thickBot="1">
      <c r="A28" s="98" t="s">
        <v>88</v>
      </c>
      <c r="B28" s="87" t="s">
        <v>200</v>
      </c>
      <c r="C28" s="90">
        <v>600</v>
      </c>
      <c r="D28" s="91">
        <v>1500</v>
      </c>
      <c r="E28" s="213">
        <v>565.4</v>
      </c>
      <c r="F28" s="193">
        <f t="shared" si="0"/>
        <v>37.693333333333335</v>
      </c>
    </row>
    <row r="29" spans="1:6" ht="60.75" thickBot="1">
      <c r="A29" s="120" t="s">
        <v>302</v>
      </c>
      <c r="B29" s="11" t="s">
        <v>381</v>
      </c>
      <c r="C29" s="11"/>
      <c r="D29" s="161">
        <f>SUM(D30:D31)</f>
        <v>19.8</v>
      </c>
      <c r="E29" s="161">
        <f>SUM(E30:E31)</f>
        <v>19.7</v>
      </c>
      <c r="F29" s="193">
        <f t="shared" si="0"/>
        <v>99.494949494949481</v>
      </c>
    </row>
    <row r="30" spans="1:6" ht="30.75" thickBot="1">
      <c r="A30" s="98" t="s">
        <v>127</v>
      </c>
      <c r="B30" s="12" t="s">
        <v>381</v>
      </c>
      <c r="C30" s="15" t="s">
        <v>81</v>
      </c>
      <c r="D30" s="161">
        <v>4.8</v>
      </c>
      <c r="E30" s="213">
        <v>4.7</v>
      </c>
      <c r="F30" s="193">
        <f t="shared" si="0"/>
        <v>97.916666666666671</v>
      </c>
    </row>
    <row r="31" spans="1:6" ht="30.75" thickBot="1">
      <c r="A31" s="98" t="s">
        <v>88</v>
      </c>
      <c r="B31" s="12" t="s">
        <v>381</v>
      </c>
      <c r="C31" s="15" t="s">
        <v>85</v>
      </c>
      <c r="D31" s="161">
        <v>15</v>
      </c>
      <c r="E31" s="213">
        <v>15</v>
      </c>
      <c r="F31" s="193">
        <f t="shared" si="0"/>
        <v>100</v>
      </c>
    </row>
    <row r="32" spans="1:6" ht="30.75" thickBot="1">
      <c r="A32" s="82" t="s">
        <v>201</v>
      </c>
      <c r="B32" s="88" t="s">
        <v>202</v>
      </c>
      <c r="C32" s="89"/>
      <c r="D32" s="91">
        <f>SUM(D33)</f>
        <v>1561</v>
      </c>
      <c r="E32" s="91">
        <f>SUM(E33)</f>
        <v>1561</v>
      </c>
      <c r="F32" s="193">
        <f t="shared" si="0"/>
        <v>100</v>
      </c>
    </row>
    <row r="33" spans="1:6" ht="30.75" thickBot="1">
      <c r="A33" s="98" t="s">
        <v>88</v>
      </c>
      <c r="B33" s="87" t="s">
        <v>202</v>
      </c>
      <c r="C33" s="90">
        <v>600</v>
      </c>
      <c r="D33" s="91">
        <v>1561</v>
      </c>
      <c r="E33" s="213">
        <v>1561</v>
      </c>
      <c r="F33" s="193">
        <f t="shared" si="0"/>
        <v>100</v>
      </c>
    </row>
    <row r="34" spans="1:6" ht="45.75" thickBot="1">
      <c r="A34" s="103" t="s">
        <v>283</v>
      </c>
      <c r="B34" s="11" t="s">
        <v>282</v>
      </c>
      <c r="C34" s="15"/>
      <c r="D34" s="162">
        <f>SUM(D35)</f>
        <v>628</v>
      </c>
      <c r="E34" s="162">
        <f>SUM(E35)</f>
        <v>628</v>
      </c>
      <c r="F34" s="193">
        <f t="shared" si="0"/>
        <v>100</v>
      </c>
    </row>
    <row r="35" spans="1:6" ht="30.75" thickBot="1">
      <c r="A35" s="98" t="s">
        <v>88</v>
      </c>
      <c r="B35" s="12" t="s">
        <v>282</v>
      </c>
      <c r="C35" s="15" t="s">
        <v>85</v>
      </c>
      <c r="D35" s="162">
        <v>628</v>
      </c>
      <c r="E35" s="213">
        <v>628</v>
      </c>
      <c r="F35" s="193">
        <f t="shared" si="0"/>
        <v>100</v>
      </c>
    </row>
    <row r="36" spans="1:6" ht="45.75" thickBot="1">
      <c r="A36" s="103" t="s">
        <v>283</v>
      </c>
      <c r="B36" s="11" t="s">
        <v>384</v>
      </c>
      <c r="C36" s="15"/>
      <c r="D36" s="162">
        <f>SUM(D37)</f>
        <v>488.7</v>
      </c>
      <c r="E36" s="162">
        <f>SUM(E37)</f>
        <v>488.7</v>
      </c>
      <c r="F36" s="193">
        <f t="shared" si="0"/>
        <v>100</v>
      </c>
    </row>
    <row r="37" spans="1:6" ht="30.75" thickBot="1">
      <c r="A37" s="98" t="s">
        <v>88</v>
      </c>
      <c r="B37" s="12" t="s">
        <v>384</v>
      </c>
      <c r="C37" s="15" t="s">
        <v>85</v>
      </c>
      <c r="D37" s="162">
        <v>488.7</v>
      </c>
      <c r="E37" s="213">
        <v>488.7</v>
      </c>
      <c r="F37" s="193">
        <f t="shared" si="0"/>
        <v>100</v>
      </c>
    </row>
    <row r="38" spans="1:6" ht="90.75" customHeight="1" thickBot="1">
      <c r="A38" s="120" t="s">
        <v>297</v>
      </c>
      <c r="B38" s="88" t="s">
        <v>203</v>
      </c>
      <c r="C38" s="89"/>
      <c r="D38" s="91">
        <f>SUM(D39)</f>
        <v>27690.2</v>
      </c>
      <c r="E38" s="91">
        <f>SUM(E39)</f>
        <v>35841.199999999997</v>
      </c>
      <c r="F38" s="193">
        <f t="shared" si="0"/>
        <v>129.4364071043185</v>
      </c>
    </row>
    <row r="39" spans="1:6" ht="30.75" thickBot="1">
      <c r="A39" s="98" t="s">
        <v>88</v>
      </c>
      <c r="B39" s="87" t="s">
        <v>203</v>
      </c>
      <c r="C39" s="90">
        <v>600</v>
      </c>
      <c r="D39" s="91">
        <v>27690.2</v>
      </c>
      <c r="E39" s="213">
        <v>35841.199999999997</v>
      </c>
      <c r="F39" s="193">
        <f t="shared" si="0"/>
        <v>129.4364071043185</v>
      </c>
    </row>
    <row r="40" spans="1:6" ht="45.75" thickBot="1">
      <c r="A40" s="81" t="s">
        <v>204</v>
      </c>
      <c r="B40" s="88" t="s">
        <v>205</v>
      </c>
      <c r="C40" s="89"/>
      <c r="D40" s="91">
        <f>SUM(D41)</f>
        <v>450</v>
      </c>
      <c r="E40" s="91">
        <f>SUM(E41)</f>
        <v>450</v>
      </c>
      <c r="F40" s="193">
        <f t="shared" si="0"/>
        <v>100</v>
      </c>
    </row>
    <row r="41" spans="1:6" ht="30.75" thickBot="1">
      <c r="A41" s="98" t="s">
        <v>88</v>
      </c>
      <c r="B41" s="87" t="s">
        <v>205</v>
      </c>
      <c r="C41" s="90">
        <v>600</v>
      </c>
      <c r="D41" s="91">
        <v>450</v>
      </c>
      <c r="E41" s="213">
        <v>450</v>
      </c>
      <c r="F41" s="193">
        <f t="shared" si="0"/>
        <v>100</v>
      </c>
    </row>
    <row r="42" spans="1:6" ht="30.75" thickBot="1">
      <c r="A42" s="103" t="s">
        <v>339</v>
      </c>
      <c r="B42" s="19" t="s">
        <v>338</v>
      </c>
      <c r="C42" s="19"/>
      <c r="D42" s="162">
        <f>SUM(D43)</f>
        <v>436</v>
      </c>
      <c r="E42" s="162">
        <f>SUM(E43)</f>
        <v>436</v>
      </c>
      <c r="F42" s="193">
        <f t="shared" si="0"/>
        <v>99.999999999999986</v>
      </c>
    </row>
    <row r="43" spans="1:6" ht="30.75" thickBot="1">
      <c r="A43" s="98" t="s">
        <v>88</v>
      </c>
      <c r="B43" s="15" t="s">
        <v>338</v>
      </c>
      <c r="C43" s="15" t="s">
        <v>85</v>
      </c>
      <c r="D43" s="162">
        <v>436</v>
      </c>
      <c r="E43" s="213">
        <v>436</v>
      </c>
      <c r="F43" s="193">
        <f t="shared" si="0"/>
        <v>99.999999999999986</v>
      </c>
    </row>
    <row r="44" spans="1:6" ht="15.75" thickBot="1">
      <c r="A44" s="80" t="s">
        <v>206</v>
      </c>
      <c r="B44" s="87" t="s">
        <v>207</v>
      </c>
      <c r="C44" s="89"/>
      <c r="D44" s="91">
        <f>SUM(D45,D51,D47,D49,D53)</f>
        <v>12341.3</v>
      </c>
      <c r="E44" s="91">
        <f>SUM(E45,E51,E47,E49,E53)</f>
        <v>12341.3</v>
      </c>
      <c r="F44" s="193">
        <f t="shared" si="0"/>
        <v>100</v>
      </c>
    </row>
    <row r="45" spans="1:6" ht="30.75" thickBot="1">
      <c r="A45" s="81" t="s">
        <v>187</v>
      </c>
      <c r="B45" s="88" t="s">
        <v>208</v>
      </c>
      <c r="C45" s="89"/>
      <c r="D45" s="91">
        <f>SUM(D46)</f>
        <v>10644.5</v>
      </c>
      <c r="E45" s="91">
        <f>SUM(E46)</f>
        <v>10644.5</v>
      </c>
      <c r="F45" s="193">
        <f t="shared" si="0"/>
        <v>100</v>
      </c>
    </row>
    <row r="46" spans="1:6" ht="30.75" thickBot="1">
      <c r="A46" s="98" t="s">
        <v>88</v>
      </c>
      <c r="B46" s="87" t="s">
        <v>208</v>
      </c>
      <c r="C46" s="90">
        <v>600</v>
      </c>
      <c r="D46" s="91">
        <v>10644.5</v>
      </c>
      <c r="E46" s="213">
        <v>10644.5</v>
      </c>
      <c r="F46" s="193">
        <f t="shared" si="0"/>
        <v>100</v>
      </c>
    </row>
    <row r="47" spans="1:6" ht="15.75" thickBot="1">
      <c r="A47" s="103" t="s">
        <v>301</v>
      </c>
      <c r="B47" s="19" t="s">
        <v>340</v>
      </c>
      <c r="C47" s="19"/>
      <c r="D47" s="162">
        <f>SUM(D48)</f>
        <v>94</v>
      </c>
      <c r="E47" s="162">
        <f>SUM(E48)</f>
        <v>94</v>
      </c>
      <c r="F47" s="193">
        <f t="shared" si="0"/>
        <v>100</v>
      </c>
    </row>
    <row r="48" spans="1:6" ht="30.75" thickBot="1">
      <c r="A48" s="98" t="s">
        <v>88</v>
      </c>
      <c r="B48" s="15" t="s">
        <v>340</v>
      </c>
      <c r="C48" s="15" t="s">
        <v>85</v>
      </c>
      <c r="D48" s="162">
        <v>94</v>
      </c>
      <c r="E48" s="213">
        <v>94</v>
      </c>
      <c r="F48" s="193">
        <f t="shared" si="0"/>
        <v>100</v>
      </c>
    </row>
    <row r="49" spans="1:6" ht="45.75" thickBot="1">
      <c r="A49" s="103" t="s">
        <v>343</v>
      </c>
      <c r="B49" s="19" t="s">
        <v>342</v>
      </c>
      <c r="C49" s="22"/>
      <c r="D49" s="161">
        <f>SUM(D50)</f>
        <v>43.8</v>
      </c>
      <c r="E49" s="161">
        <f>SUM(E50)</f>
        <v>43.8</v>
      </c>
      <c r="F49" s="193">
        <f t="shared" si="0"/>
        <v>100</v>
      </c>
    </row>
    <row r="50" spans="1:6" ht="30.75" thickBot="1">
      <c r="A50" s="98" t="s">
        <v>88</v>
      </c>
      <c r="B50" s="15" t="s">
        <v>342</v>
      </c>
      <c r="C50" s="12" t="s">
        <v>85</v>
      </c>
      <c r="D50" s="161">
        <v>43.8</v>
      </c>
      <c r="E50" s="213">
        <v>43.8</v>
      </c>
      <c r="F50" s="193">
        <f t="shared" si="0"/>
        <v>100</v>
      </c>
    </row>
    <row r="51" spans="1:6" ht="90" customHeight="1" thickBot="1">
      <c r="A51" s="120" t="s">
        <v>297</v>
      </c>
      <c r="B51" s="88" t="s">
        <v>296</v>
      </c>
      <c r="C51" s="89"/>
      <c r="D51" s="162">
        <f>SUM(D52)</f>
        <v>895</v>
      </c>
      <c r="E51" s="162">
        <f>SUM(E52)</f>
        <v>895</v>
      </c>
      <c r="F51" s="193">
        <f t="shared" si="0"/>
        <v>100.00000000000001</v>
      </c>
    </row>
    <row r="52" spans="1:6" ht="30.75" thickBot="1">
      <c r="A52" s="98" t="s">
        <v>88</v>
      </c>
      <c r="B52" s="87" t="s">
        <v>296</v>
      </c>
      <c r="C52" s="90">
        <v>600</v>
      </c>
      <c r="D52" s="162">
        <v>895</v>
      </c>
      <c r="E52" s="213">
        <v>895</v>
      </c>
      <c r="F52" s="193">
        <f t="shared" si="0"/>
        <v>100.00000000000001</v>
      </c>
    </row>
    <row r="53" spans="1:6" ht="30.75" thickBot="1">
      <c r="A53" s="103" t="s">
        <v>339</v>
      </c>
      <c r="B53" s="19" t="s">
        <v>341</v>
      </c>
      <c r="C53" s="19"/>
      <c r="D53" s="162">
        <f>SUM(D54)</f>
        <v>664</v>
      </c>
      <c r="E53" s="162">
        <f>SUM(E54)</f>
        <v>664</v>
      </c>
      <c r="F53" s="193">
        <f t="shared" si="0"/>
        <v>100</v>
      </c>
    </row>
    <row r="54" spans="1:6" ht="30.75" thickBot="1">
      <c r="A54" s="98" t="s">
        <v>88</v>
      </c>
      <c r="B54" s="15" t="s">
        <v>341</v>
      </c>
      <c r="C54" s="15" t="s">
        <v>85</v>
      </c>
      <c r="D54" s="162">
        <v>664</v>
      </c>
      <c r="E54" s="213">
        <v>664</v>
      </c>
      <c r="F54" s="193">
        <f t="shared" si="0"/>
        <v>100</v>
      </c>
    </row>
    <row r="55" spans="1:6" ht="30.75" thickBot="1">
      <c r="A55" s="79" t="s">
        <v>216</v>
      </c>
      <c r="B55" s="86" t="s">
        <v>147</v>
      </c>
      <c r="C55" s="89"/>
      <c r="D55" s="91">
        <f>SUM(D56,D61)</f>
        <v>366.6</v>
      </c>
      <c r="E55" s="91">
        <f>SUM(E56,E61)</f>
        <v>366.6</v>
      </c>
      <c r="F55" s="193">
        <f t="shared" si="0"/>
        <v>100</v>
      </c>
    </row>
    <row r="56" spans="1:6" ht="15.75" thickBot="1">
      <c r="A56" s="80" t="s">
        <v>145</v>
      </c>
      <c r="B56" s="87" t="s">
        <v>148</v>
      </c>
      <c r="C56" s="89"/>
      <c r="D56" s="91">
        <f>SUM(D57,D59)</f>
        <v>345.5</v>
      </c>
      <c r="E56" s="91">
        <f>SUM(E57,E59)</f>
        <v>345.5</v>
      </c>
      <c r="F56" s="193">
        <f t="shared" si="0"/>
        <v>100</v>
      </c>
    </row>
    <row r="57" spans="1:6" ht="30.75" thickBot="1">
      <c r="A57" s="81" t="s">
        <v>217</v>
      </c>
      <c r="B57" s="88" t="s">
        <v>218</v>
      </c>
      <c r="C57" s="89"/>
      <c r="D57" s="91">
        <f>SUM(D58)</f>
        <v>325.5</v>
      </c>
      <c r="E57" s="91">
        <f>SUM(E58)</f>
        <v>325.5</v>
      </c>
      <c r="F57" s="193">
        <f t="shared" si="0"/>
        <v>100</v>
      </c>
    </row>
    <row r="58" spans="1:6" ht="30.75" thickBot="1">
      <c r="A58" s="98" t="s">
        <v>88</v>
      </c>
      <c r="B58" s="87" t="s">
        <v>218</v>
      </c>
      <c r="C58" s="90">
        <v>600</v>
      </c>
      <c r="D58" s="91">
        <v>325.5</v>
      </c>
      <c r="E58" s="213">
        <v>325.5</v>
      </c>
      <c r="F58" s="193">
        <f t="shared" si="0"/>
        <v>100</v>
      </c>
    </row>
    <row r="59" spans="1:6" ht="15.75" thickBot="1">
      <c r="A59" s="103" t="s">
        <v>364</v>
      </c>
      <c r="B59" s="66" t="s">
        <v>365</v>
      </c>
      <c r="C59" s="20"/>
      <c r="D59" s="161">
        <f>SUM(D60)</f>
        <v>20</v>
      </c>
      <c r="E59" s="161">
        <f>SUM(E60)</f>
        <v>20</v>
      </c>
      <c r="F59" s="193">
        <f t="shared" si="0"/>
        <v>100</v>
      </c>
    </row>
    <row r="60" spans="1:6" ht="30.75" thickBot="1">
      <c r="A60" s="98" t="s">
        <v>88</v>
      </c>
      <c r="B60" s="20" t="s">
        <v>365</v>
      </c>
      <c r="C60" s="20" t="s">
        <v>85</v>
      </c>
      <c r="D60" s="161">
        <v>20</v>
      </c>
      <c r="E60" s="213">
        <v>20</v>
      </c>
      <c r="F60" s="193">
        <f t="shared" si="0"/>
        <v>100</v>
      </c>
    </row>
    <row r="61" spans="1:6" ht="30.75" thickBot="1">
      <c r="A61" s="98" t="s">
        <v>366</v>
      </c>
      <c r="B61" s="19" t="s">
        <v>367</v>
      </c>
      <c r="C61" s="15"/>
      <c r="D61" s="162">
        <f>SUM(D62)</f>
        <v>21.1</v>
      </c>
      <c r="E61" s="162">
        <f>SUM(E62)</f>
        <v>21.1</v>
      </c>
      <c r="F61" s="193">
        <f t="shared" si="0"/>
        <v>100</v>
      </c>
    </row>
    <row r="62" spans="1:6" ht="15.75" thickBot="1">
      <c r="A62" s="103" t="s">
        <v>368</v>
      </c>
      <c r="B62" s="19" t="s">
        <v>369</v>
      </c>
      <c r="C62" s="15"/>
      <c r="D62" s="162">
        <f>SUM(D63)</f>
        <v>21.1</v>
      </c>
      <c r="E62" s="162">
        <f>SUM(E63)</f>
        <v>21.1</v>
      </c>
      <c r="F62" s="193">
        <f t="shared" si="0"/>
        <v>100</v>
      </c>
    </row>
    <row r="63" spans="1:6" ht="30.75" thickBot="1">
      <c r="A63" s="98" t="s">
        <v>88</v>
      </c>
      <c r="B63" s="19" t="s">
        <v>369</v>
      </c>
      <c r="C63" s="15" t="s">
        <v>85</v>
      </c>
      <c r="D63" s="162">
        <v>21.1</v>
      </c>
      <c r="E63" s="213">
        <v>21.1</v>
      </c>
      <c r="F63" s="193">
        <f t="shared" si="0"/>
        <v>100</v>
      </c>
    </row>
    <row r="64" spans="1:6" s="203" customFormat="1" ht="43.5" thickBot="1">
      <c r="A64" s="199" t="s">
        <v>327</v>
      </c>
      <c r="B64" s="200" t="s">
        <v>181</v>
      </c>
      <c r="C64" s="201"/>
      <c r="D64" s="97">
        <f>SUM(D65)</f>
        <v>14586.8</v>
      </c>
      <c r="E64" s="97">
        <f>SUM(E65)</f>
        <v>14570.4</v>
      </c>
      <c r="F64" s="202">
        <f t="shared" si="0"/>
        <v>99.887569583459012</v>
      </c>
    </row>
    <row r="65" spans="1:6" ht="29.25" customHeight="1" thickBot="1">
      <c r="A65" s="79" t="s">
        <v>178</v>
      </c>
      <c r="B65" s="86" t="s">
        <v>182</v>
      </c>
      <c r="C65" s="89"/>
      <c r="D65" s="91">
        <f>SUM(D66,D79)</f>
        <v>14586.8</v>
      </c>
      <c r="E65" s="91">
        <f>SUM(E66,E79)</f>
        <v>14570.4</v>
      </c>
      <c r="F65" s="193">
        <f t="shared" si="0"/>
        <v>99.887569583459012</v>
      </c>
    </row>
    <row r="66" spans="1:6" ht="30.75" thickBot="1">
      <c r="A66" s="80" t="s">
        <v>219</v>
      </c>
      <c r="B66" s="87" t="s">
        <v>220</v>
      </c>
      <c r="C66" s="89"/>
      <c r="D66" s="91">
        <f>SUM(D67,D71,D77,D69,D75,D73)</f>
        <v>14506.8</v>
      </c>
      <c r="E66" s="91">
        <f>SUM(E67,E71,E77,E69,E75,E73)</f>
        <v>14506.8</v>
      </c>
      <c r="F66" s="193">
        <f t="shared" si="0"/>
        <v>100</v>
      </c>
    </row>
    <row r="67" spans="1:6" ht="30.75" thickBot="1">
      <c r="A67" s="81" t="s">
        <v>222</v>
      </c>
      <c r="B67" s="88" t="s">
        <v>221</v>
      </c>
      <c r="C67" s="89"/>
      <c r="D67" s="91">
        <f>SUM(D68)</f>
        <v>12946.3</v>
      </c>
      <c r="E67" s="91">
        <f>SUM(E68)</f>
        <v>12946.3</v>
      </c>
      <c r="F67" s="193">
        <f t="shared" si="0"/>
        <v>100</v>
      </c>
    </row>
    <row r="68" spans="1:6" ht="30.75" thickBot="1">
      <c r="A68" s="98" t="s">
        <v>88</v>
      </c>
      <c r="B68" s="87" t="s">
        <v>221</v>
      </c>
      <c r="C68" s="90">
        <v>600</v>
      </c>
      <c r="D68" s="91">
        <v>12946.3</v>
      </c>
      <c r="E68" s="213">
        <v>12946.3</v>
      </c>
      <c r="F68" s="193">
        <f t="shared" si="0"/>
        <v>100</v>
      </c>
    </row>
    <row r="69" spans="1:6" ht="30.75" thickBot="1">
      <c r="A69" s="103" t="s">
        <v>352</v>
      </c>
      <c r="B69" s="19" t="s">
        <v>370</v>
      </c>
      <c r="C69" s="11"/>
      <c r="D69" s="161">
        <f>SUM(D70)</f>
        <v>95</v>
      </c>
      <c r="E69" s="161">
        <f>SUM(E70)</f>
        <v>95</v>
      </c>
      <c r="F69" s="193">
        <f t="shared" si="0"/>
        <v>100</v>
      </c>
    </row>
    <row r="70" spans="1:6" ht="30.75" thickBot="1">
      <c r="A70" s="98" t="s">
        <v>88</v>
      </c>
      <c r="B70" s="15" t="s">
        <v>370</v>
      </c>
      <c r="C70" s="12" t="s">
        <v>85</v>
      </c>
      <c r="D70" s="161">
        <v>95</v>
      </c>
      <c r="E70" s="213">
        <v>95</v>
      </c>
      <c r="F70" s="193">
        <f t="shared" si="0"/>
        <v>100</v>
      </c>
    </row>
    <row r="71" spans="1:6" ht="15.75" thickBot="1">
      <c r="A71" s="103" t="s">
        <v>281</v>
      </c>
      <c r="B71" s="19" t="s">
        <v>280</v>
      </c>
      <c r="C71" s="11"/>
      <c r="D71" s="161">
        <f>SUM(D72)</f>
        <v>119</v>
      </c>
      <c r="E71" s="161">
        <f>SUM(E72)</f>
        <v>119</v>
      </c>
      <c r="F71" s="193">
        <f t="shared" si="0"/>
        <v>100</v>
      </c>
    </row>
    <row r="72" spans="1:6" ht="30.75" thickBot="1">
      <c r="A72" s="98" t="s">
        <v>88</v>
      </c>
      <c r="B72" s="15" t="s">
        <v>280</v>
      </c>
      <c r="C72" s="12" t="s">
        <v>85</v>
      </c>
      <c r="D72" s="161">
        <v>119</v>
      </c>
      <c r="E72" s="213">
        <v>119</v>
      </c>
      <c r="F72" s="193">
        <f t="shared" si="0"/>
        <v>100</v>
      </c>
    </row>
    <row r="73" spans="1:6" ht="30.75" thickBot="1">
      <c r="A73" s="124" t="s">
        <v>375</v>
      </c>
      <c r="B73" s="19" t="s">
        <v>374</v>
      </c>
      <c r="C73" s="15"/>
      <c r="D73" s="161">
        <f>SUM(D74)</f>
        <v>1003.7</v>
      </c>
      <c r="E73" s="161">
        <f>SUM(E74)</f>
        <v>1003.7</v>
      </c>
      <c r="F73" s="193">
        <f t="shared" si="0"/>
        <v>100</v>
      </c>
    </row>
    <row r="74" spans="1:6" ht="30.75" thickBot="1">
      <c r="A74" s="98" t="s">
        <v>88</v>
      </c>
      <c r="B74" s="15" t="s">
        <v>374</v>
      </c>
      <c r="C74" s="15" t="s">
        <v>85</v>
      </c>
      <c r="D74" s="161">
        <v>1003.7</v>
      </c>
      <c r="E74" s="213">
        <v>1003.7</v>
      </c>
      <c r="F74" s="193">
        <f t="shared" ref="F74:F137" si="1">E74/D74%</f>
        <v>100</v>
      </c>
    </row>
    <row r="75" spans="1:6" ht="15.75" thickBot="1">
      <c r="A75" s="124" t="s">
        <v>353</v>
      </c>
      <c r="B75" s="19" t="s">
        <v>354</v>
      </c>
      <c r="C75" s="15"/>
      <c r="D75" s="161">
        <f>SUM(D76)</f>
        <v>161.80000000000001</v>
      </c>
      <c r="E75" s="161">
        <f>SUM(E76)</f>
        <v>161.80000000000001</v>
      </c>
      <c r="F75" s="193">
        <f t="shared" si="1"/>
        <v>100</v>
      </c>
    </row>
    <row r="76" spans="1:6" ht="30.75" thickBot="1">
      <c r="A76" s="98" t="s">
        <v>88</v>
      </c>
      <c r="B76" s="15" t="s">
        <v>354</v>
      </c>
      <c r="C76" s="15" t="s">
        <v>85</v>
      </c>
      <c r="D76" s="161">
        <v>161.80000000000001</v>
      </c>
      <c r="E76" s="161">
        <v>161.80000000000001</v>
      </c>
      <c r="F76" s="193">
        <f t="shared" si="1"/>
        <v>100</v>
      </c>
    </row>
    <row r="77" spans="1:6" ht="30" customHeight="1" thickBot="1">
      <c r="A77" s="103" t="s">
        <v>304</v>
      </c>
      <c r="B77" s="19" t="s">
        <v>305</v>
      </c>
      <c r="C77" s="15"/>
      <c r="D77" s="161">
        <f>SUM(D78)</f>
        <v>181</v>
      </c>
      <c r="E77" s="161">
        <f>SUM(E78)</f>
        <v>181</v>
      </c>
      <c r="F77" s="193">
        <f t="shared" si="1"/>
        <v>100</v>
      </c>
    </row>
    <row r="78" spans="1:6" ht="30.75" thickBot="1">
      <c r="A78" s="98" t="s">
        <v>88</v>
      </c>
      <c r="B78" s="15" t="s">
        <v>305</v>
      </c>
      <c r="C78" s="15" t="s">
        <v>85</v>
      </c>
      <c r="D78" s="161">
        <v>181</v>
      </c>
      <c r="E78" s="213">
        <v>181</v>
      </c>
      <c r="F78" s="193">
        <f t="shared" si="1"/>
        <v>100</v>
      </c>
    </row>
    <row r="79" spans="1:6" ht="30.75" thickBot="1">
      <c r="A79" s="80" t="s">
        <v>179</v>
      </c>
      <c r="B79" s="87" t="s">
        <v>183</v>
      </c>
      <c r="C79" s="89"/>
      <c r="D79" s="91">
        <f>SUM(D80)</f>
        <v>80</v>
      </c>
      <c r="E79" s="91">
        <f>SUM(E80)</f>
        <v>63.6</v>
      </c>
      <c r="F79" s="193">
        <f t="shared" si="1"/>
        <v>79.5</v>
      </c>
    </row>
    <row r="80" spans="1:6" ht="75" customHeight="1" thickBot="1">
      <c r="A80" s="81" t="s">
        <v>180</v>
      </c>
      <c r="B80" s="88" t="s">
        <v>184</v>
      </c>
      <c r="C80" s="89"/>
      <c r="D80" s="91">
        <f>SUM(D81)</f>
        <v>80</v>
      </c>
      <c r="E80" s="91">
        <f>SUM(E81)</f>
        <v>63.6</v>
      </c>
      <c r="F80" s="193">
        <f t="shared" si="1"/>
        <v>79.5</v>
      </c>
    </row>
    <row r="81" spans="1:6" ht="15.75" thickBot="1">
      <c r="A81" s="98" t="s">
        <v>27</v>
      </c>
      <c r="B81" s="87" t="s">
        <v>184</v>
      </c>
      <c r="C81" s="90">
        <v>500</v>
      </c>
      <c r="D81" s="91">
        <v>80</v>
      </c>
      <c r="E81" s="213">
        <v>63.6</v>
      </c>
      <c r="F81" s="193">
        <f t="shared" si="1"/>
        <v>79.5</v>
      </c>
    </row>
    <row r="82" spans="1:6" s="203" customFormat="1" ht="58.5" hidden="1" customHeight="1" thickBot="1">
      <c r="A82" s="199" t="s">
        <v>350</v>
      </c>
      <c r="B82" s="200" t="s">
        <v>344</v>
      </c>
      <c r="C82" s="201"/>
      <c r="D82" s="97">
        <f t="shared" ref="D82:E85" si="2">SUM(D83)</f>
        <v>1000</v>
      </c>
      <c r="E82" s="97">
        <f t="shared" si="2"/>
        <v>0</v>
      </c>
      <c r="F82" s="202">
        <f t="shared" si="1"/>
        <v>0</v>
      </c>
    </row>
    <row r="83" spans="1:6" ht="30.75" hidden="1" thickBot="1">
      <c r="A83" s="79" t="s">
        <v>345</v>
      </c>
      <c r="B83" s="86" t="s">
        <v>346</v>
      </c>
      <c r="C83" s="89"/>
      <c r="D83" s="91">
        <f t="shared" si="2"/>
        <v>1000</v>
      </c>
      <c r="E83" s="91">
        <f t="shared" si="2"/>
        <v>0</v>
      </c>
      <c r="F83" s="193">
        <f t="shared" si="1"/>
        <v>0</v>
      </c>
    </row>
    <row r="84" spans="1:6" ht="30.75" hidden="1" thickBot="1">
      <c r="A84" s="80" t="s">
        <v>347</v>
      </c>
      <c r="B84" s="87" t="s">
        <v>348</v>
      </c>
      <c r="C84" s="89"/>
      <c r="D84" s="91">
        <f t="shared" si="2"/>
        <v>1000</v>
      </c>
      <c r="E84" s="91">
        <f t="shared" si="2"/>
        <v>0</v>
      </c>
      <c r="F84" s="193">
        <f t="shared" si="1"/>
        <v>0</v>
      </c>
    </row>
    <row r="85" spans="1:6" ht="45.75" hidden="1" thickBot="1">
      <c r="A85" s="82" t="s">
        <v>351</v>
      </c>
      <c r="B85" s="88" t="s">
        <v>349</v>
      </c>
      <c r="C85" s="89"/>
      <c r="D85" s="91">
        <f t="shared" si="2"/>
        <v>1000</v>
      </c>
      <c r="E85" s="91">
        <f t="shared" si="2"/>
        <v>0</v>
      </c>
      <c r="F85" s="193">
        <f t="shared" si="1"/>
        <v>0</v>
      </c>
    </row>
    <row r="86" spans="1:6" ht="30.75" hidden="1" thickBot="1">
      <c r="A86" s="98" t="s">
        <v>127</v>
      </c>
      <c r="B86" s="87" t="s">
        <v>349</v>
      </c>
      <c r="C86" s="90">
        <v>200</v>
      </c>
      <c r="D86" s="91">
        <v>1000</v>
      </c>
      <c r="E86" s="213">
        <v>0</v>
      </c>
      <c r="F86" s="193">
        <f t="shared" si="1"/>
        <v>0</v>
      </c>
    </row>
    <row r="87" spans="1:6" s="203" customFormat="1" ht="45.75" customHeight="1" thickBot="1">
      <c r="A87" s="123" t="s">
        <v>323</v>
      </c>
      <c r="B87" s="200" t="s">
        <v>274</v>
      </c>
      <c r="C87" s="204"/>
      <c r="D87" s="97">
        <f>SUM(D88,D94)</f>
        <v>145</v>
      </c>
      <c r="E87" s="97">
        <f>SUM(E88,E94)</f>
        <v>40</v>
      </c>
      <c r="F87" s="202">
        <f t="shared" si="1"/>
        <v>27.586206896551726</v>
      </c>
    </row>
    <row r="88" spans="1:6" ht="30.75" thickBot="1">
      <c r="A88" s="99" t="s">
        <v>271</v>
      </c>
      <c r="B88" s="86" t="s">
        <v>275</v>
      </c>
      <c r="C88" s="90"/>
      <c r="D88" s="91">
        <f>SUM(D89)</f>
        <v>40</v>
      </c>
      <c r="E88" s="91">
        <f>SUM(E89)</f>
        <v>40</v>
      </c>
      <c r="F88" s="193">
        <f t="shared" si="1"/>
        <v>100</v>
      </c>
    </row>
    <row r="89" spans="1:6" ht="30.75" thickBot="1">
      <c r="A89" s="100" t="s">
        <v>272</v>
      </c>
      <c r="B89" s="87" t="s">
        <v>276</v>
      </c>
      <c r="C89" s="90"/>
      <c r="D89" s="91">
        <f>SUM(D90,D92)</f>
        <v>40</v>
      </c>
      <c r="E89" s="91">
        <f>SUM(E90,E92)</f>
        <v>40</v>
      </c>
      <c r="F89" s="193">
        <f t="shared" si="1"/>
        <v>100</v>
      </c>
    </row>
    <row r="90" spans="1:6" ht="15.75" thickBot="1">
      <c r="A90" s="100" t="s">
        <v>295</v>
      </c>
      <c r="B90" s="19" t="s">
        <v>294</v>
      </c>
      <c r="C90" s="22"/>
      <c r="D90" s="91">
        <f>SUM(D91)</f>
        <v>30</v>
      </c>
      <c r="E90" s="91">
        <f>SUM(E91)</f>
        <v>30</v>
      </c>
      <c r="F90" s="193">
        <f t="shared" si="1"/>
        <v>100</v>
      </c>
    </row>
    <row r="91" spans="1:6" ht="30.75" thickBot="1">
      <c r="A91" s="98" t="s">
        <v>88</v>
      </c>
      <c r="B91" s="15" t="s">
        <v>294</v>
      </c>
      <c r="C91" s="15" t="s">
        <v>85</v>
      </c>
      <c r="D91" s="91">
        <v>30</v>
      </c>
      <c r="E91" s="213">
        <v>30</v>
      </c>
      <c r="F91" s="193">
        <f t="shared" si="1"/>
        <v>100</v>
      </c>
    </row>
    <row r="92" spans="1:6" ht="30.75" thickBot="1">
      <c r="A92" s="100" t="s">
        <v>273</v>
      </c>
      <c r="B92" s="87" t="s">
        <v>277</v>
      </c>
      <c r="C92" s="90"/>
      <c r="D92" s="91">
        <f>SUM(D93)</f>
        <v>10</v>
      </c>
      <c r="E92" s="91">
        <f>SUM(E93)</f>
        <v>10</v>
      </c>
      <c r="F92" s="193">
        <f t="shared" si="1"/>
        <v>100</v>
      </c>
    </row>
    <row r="93" spans="1:6" ht="30.75" thickBot="1">
      <c r="A93" s="98" t="s">
        <v>88</v>
      </c>
      <c r="B93" s="87" t="s">
        <v>277</v>
      </c>
      <c r="C93" s="90">
        <v>600</v>
      </c>
      <c r="D93" s="91">
        <v>10</v>
      </c>
      <c r="E93" s="213">
        <v>10</v>
      </c>
      <c r="F93" s="193">
        <f t="shared" si="1"/>
        <v>100</v>
      </c>
    </row>
    <row r="94" spans="1:6" ht="30.75" hidden="1" thickBot="1">
      <c r="A94" s="119" t="s">
        <v>373</v>
      </c>
      <c r="B94" s="22" t="s">
        <v>360</v>
      </c>
      <c r="C94" s="11"/>
      <c r="D94" s="185">
        <f t="shared" ref="D94:E96" si="3">SUM(D95)</f>
        <v>105</v>
      </c>
      <c r="E94" s="185">
        <f t="shared" si="3"/>
        <v>0</v>
      </c>
      <c r="F94" s="193">
        <f t="shared" si="1"/>
        <v>0</v>
      </c>
    </row>
    <row r="95" spans="1:6" ht="30.75" hidden="1" thickBot="1">
      <c r="A95" s="103" t="s">
        <v>358</v>
      </c>
      <c r="B95" s="19" t="s">
        <v>361</v>
      </c>
      <c r="C95" s="11"/>
      <c r="D95" s="185">
        <f t="shared" si="3"/>
        <v>105</v>
      </c>
      <c r="E95" s="185">
        <f t="shared" si="3"/>
        <v>0</v>
      </c>
      <c r="F95" s="193">
        <f t="shared" si="1"/>
        <v>0</v>
      </c>
    </row>
    <row r="96" spans="1:6" ht="45.75" hidden="1" thickBot="1">
      <c r="A96" s="103" t="s">
        <v>359</v>
      </c>
      <c r="B96" s="19" t="s">
        <v>362</v>
      </c>
      <c r="C96" s="11"/>
      <c r="D96" s="185">
        <f t="shared" si="3"/>
        <v>105</v>
      </c>
      <c r="E96" s="185">
        <f t="shared" si="3"/>
        <v>0</v>
      </c>
      <c r="F96" s="193">
        <f t="shared" si="1"/>
        <v>0</v>
      </c>
    </row>
    <row r="97" spans="1:6" ht="15.75" hidden="1" thickBot="1">
      <c r="A97" s="98" t="s">
        <v>27</v>
      </c>
      <c r="B97" s="15" t="s">
        <v>362</v>
      </c>
      <c r="C97" s="12" t="s">
        <v>86</v>
      </c>
      <c r="D97" s="185">
        <v>105</v>
      </c>
      <c r="E97" s="213">
        <v>0</v>
      </c>
      <c r="F97" s="193">
        <f t="shared" si="1"/>
        <v>0</v>
      </c>
    </row>
    <row r="98" spans="1:6" s="203" customFormat="1" ht="57.75" thickBot="1">
      <c r="A98" s="205" t="s">
        <v>325</v>
      </c>
      <c r="B98" s="200" t="s">
        <v>172</v>
      </c>
      <c r="C98" s="201"/>
      <c r="D98" s="97">
        <f>SUM(D99)</f>
        <v>1805.4</v>
      </c>
      <c r="E98" s="97">
        <f>SUM(E99)</f>
        <v>1720.1</v>
      </c>
      <c r="F98" s="202">
        <f t="shared" si="1"/>
        <v>95.275285255345054</v>
      </c>
    </row>
    <row r="99" spans="1:6" ht="45.75" thickBot="1">
      <c r="A99" s="79" t="s">
        <v>170</v>
      </c>
      <c r="B99" s="86" t="s">
        <v>173</v>
      </c>
      <c r="C99" s="89"/>
      <c r="D99" s="91">
        <f>SUM(D100)</f>
        <v>1805.4</v>
      </c>
      <c r="E99" s="91">
        <f>SUM(E100)</f>
        <v>1720.1</v>
      </c>
      <c r="F99" s="193">
        <f t="shared" si="1"/>
        <v>95.275285255345054</v>
      </c>
    </row>
    <row r="100" spans="1:6" ht="29.25" customHeight="1" thickBot="1">
      <c r="A100" s="80" t="s">
        <v>171</v>
      </c>
      <c r="B100" s="87" t="s">
        <v>175</v>
      </c>
      <c r="C100" s="89"/>
      <c r="D100" s="91">
        <f>SUM(D101,D103,D105)</f>
        <v>1805.4</v>
      </c>
      <c r="E100" s="91">
        <f>SUM(E101,E103,E105)</f>
        <v>1720.1</v>
      </c>
      <c r="F100" s="193">
        <f t="shared" si="1"/>
        <v>95.275285255345054</v>
      </c>
    </row>
    <row r="101" spans="1:6" ht="45.75" thickBot="1">
      <c r="A101" s="81" t="s">
        <v>299</v>
      </c>
      <c r="B101" s="88" t="s">
        <v>176</v>
      </c>
      <c r="C101" s="89"/>
      <c r="D101" s="91">
        <f>SUM(D102)</f>
        <v>150.1</v>
      </c>
      <c r="E101" s="91">
        <f>SUM(E102)</f>
        <v>149.19999999999999</v>
      </c>
      <c r="F101" s="193">
        <f t="shared" si="1"/>
        <v>99.400399733510994</v>
      </c>
    </row>
    <row r="102" spans="1:6" ht="30.75" thickBot="1">
      <c r="A102" s="98" t="s">
        <v>127</v>
      </c>
      <c r="B102" s="87" t="s">
        <v>176</v>
      </c>
      <c r="C102" s="90">
        <v>200</v>
      </c>
      <c r="D102" s="91">
        <v>150.1</v>
      </c>
      <c r="E102" s="213">
        <v>149.19999999999999</v>
      </c>
      <c r="F102" s="193">
        <f t="shared" si="1"/>
        <v>99.400399733510994</v>
      </c>
    </row>
    <row r="103" spans="1:6" ht="60.75" thickBot="1">
      <c r="A103" s="81" t="s">
        <v>174</v>
      </c>
      <c r="B103" s="88" t="s">
        <v>177</v>
      </c>
      <c r="C103" s="89"/>
      <c r="D103" s="91">
        <f>SUM(D104)</f>
        <v>662</v>
      </c>
      <c r="E103" s="91">
        <f>SUM(E104)</f>
        <v>577.6</v>
      </c>
      <c r="F103" s="193">
        <f t="shared" si="1"/>
        <v>87.250755287009071</v>
      </c>
    </row>
    <row r="104" spans="1:6" ht="15.75" thickBot="1">
      <c r="A104" s="98" t="s">
        <v>27</v>
      </c>
      <c r="B104" s="87" t="s">
        <v>177</v>
      </c>
      <c r="C104" s="90">
        <v>500</v>
      </c>
      <c r="D104" s="91">
        <v>662</v>
      </c>
      <c r="E104" s="213">
        <v>577.6</v>
      </c>
      <c r="F104" s="193">
        <f t="shared" si="1"/>
        <v>87.250755287009071</v>
      </c>
    </row>
    <row r="105" spans="1:6" ht="30.75" thickBot="1">
      <c r="A105" s="103" t="s">
        <v>336</v>
      </c>
      <c r="B105" s="19" t="s">
        <v>337</v>
      </c>
      <c r="C105" s="15"/>
      <c r="D105" s="161">
        <f>SUM(D106)</f>
        <v>993.3</v>
      </c>
      <c r="E105" s="161">
        <f>SUM(E106)</f>
        <v>993.3</v>
      </c>
      <c r="F105" s="193">
        <f t="shared" si="1"/>
        <v>100</v>
      </c>
    </row>
    <row r="106" spans="1:6" ht="15.75" thickBot="1">
      <c r="A106" s="98" t="s">
        <v>79</v>
      </c>
      <c r="B106" s="15" t="s">
        <v>337</v>
      </c>
      <c r="C106" s="15" t="s">
        <v>82</v>
      </c>
      <c r="D106" s="161">
        <v>993.3</v>
      </c>
      <c r="E106" s="213">
        <v>993.3</v>
      </c>
      <c r="F106" s="193">
        <f t="shared" si="1"/>
        <v>100</v>
      </c>
    </row>
    <row r="107" spans="1:6" s="203" customFormat="1" ht="57.75" thickBot="1">
      <c r="A107" s="205" t="s">
        <v>324</v>
      </c>
      <c r="B107" s="200" t="s">
        <v>154</v>
      </c>
      <c r="C107" s="201"/>
      <c r="D107" s="97">
        <f>SUM(D108,D116,D130)</f>
        <v>15081.5</v>
      </c>
      <c r="E107" s="97">
        <f>SUM(E108,E116,E130)</f>
        <v>14383.800000000003</v>
      </c>
      <c r="F107" s="202">
        <f t="shared" si="1"/>
        <v>95.37380234061601</v>
      </c>
    </row>
    <row r="108" spans="1:6" ht="60.75" thickBot="1">
      <c r="A108" s="79" t="s">
        <v>163</v>
      </c>
      <c r="B108" s="86" t="s">
        <v>155</v>
      </c>
      <c r="C108" s="89"/>
      <c r="D108" s="91">
        <f>SUM(D109)</f>
        <v>10361</v>
      </c>
      <c r="E108" s="91">
        <f>SUM(E109)</f>
        <v>9739.4000000000015</v>
      </c>
      <c r="F108" s="193">
        <f t="shared" si="1"/>
        <v>94.000579094681996</v>
      </c>
    </row>
    <row r="109" spans="1:6" ht="45.75" thickBot="1">
      <c r="A109" s="80" t="s">
        <v>164</v>
      </c>
      <c r="B109" s="87" t="s">
        <v>156</v>
      </c>
      <c r="C109" s="89"/>
      <c r="D109" s="91">
        <f>SUM(D110,D112,D114)</f>
        <v>10361</v>
      </c>
      <c r="E109" s="91">
        <f>SUM(E110,E112,E114)</f>
        <v>9739.4000000000015</v>
      </c>
      <c r="F109" s="193">
        <f t="shared" si="1"/>
        <v>94.000579094681996</v>
      </c>
    </row>
    <row r="110" spans="1:6" ht="45.75" thickBot="1">
      <c r="A110" s="81" t="s">
        <v>166</v>
      </c>
      <c r="B110" s="88" t="s">
        <v>167</v>
      </c>
      <c r="C110" s="89"/>
      <c r="D110" s="91">
        <f>SUM(D111)</f>
        <v>3721.8</v>
      </c>
      <c r="E110" s="91">
        <f>SUM(E111)</f>
        <v>3100.6</v>
      </c>
      <c r="F110" s="193">
        <f t="shared" si="1"/>
        <v>83.309151485840175</v>
      </c>
    </row>
    <row r="111" spans="1:6" ht="30.75" thickBot="1">
      <c r="A111" s="98" t="s">
        <v>127</v>
      </c>
      <c r="B111" s="87" t="s">
        <v>167</v>
      </c>
      <c r="C111" s="90">
        <v>200</v>
      </c>
      <c r="D111" s="91">
        <v>3721.8</v>
      </c>
      <c r="E111" s="213">
        <v>3100.6</v>
      </c>
      <c r="F111" s="193">
        <f t="shared" si="1"/>
        <v>83.309151485840175</v>
      </c>
    </row>
    <row r="112" spans="1:6" ht="45" customHeight="1" thickBot="1">
      <c r="A112" s="82" t="s">
        <v>168</v>
      </c>
      <c r="B112" s="88" t="s">
        <v>169</v>
      </c>
      <c r="C112" s="89"/>
      <c r="D112" s="91">
        <f>SUM(D113)</f>
        <v>6612</v>
      </c>
      <c r="E112" s="91">
        <f>SUM(E113)</f>
        <v>6611.6</v>
      </c>
      <c r="F112" s="193">
        <f t="shared" si="1"/>
        <v>99.993950393224438</v>
      </c>
    </row>
    <row r="113" spans="1:6" ht="30.75" thickBot="1">
      <c r="A113" s="98" t="s">
        <v>127</v>
      </c>
      <c r="B113" s="87" t="s">
        <v>169</v>
      </c>
      <c r="C113" s="90">
        <v>200</v>
      </c>
      <c r="D113" s="91">
        <v>6612</v>
      </c>
      <c r="E113" s="213">
        <v>6611.6</v>
      </c>
      <c r="F113" s="193">
        <f t="shared" si="1"/>
        <v>99.993950393224438</v>
      </c>
    </row>
    <row r="114" spans="1:6" ht="59.25" customHeight="1" thickBot="1">
      <c r="A114" s="103" t="s">
        <v>331</v>
      </c>
      <c r="B114" s="19" t="s">
        <v>380</v>
      </c>
      <c r="C114" s="15"/>
      <c r="D114" s="161">
        <f>SUM(D115)</f>
        <v>27.2</v>
      </c>
      <c r="E114" s="161">
        <f>SUM(E115)</f>
        <v>27.2</v>
      </c>
      <c r="F114" s="193">
        <f t="shared" si="1"/>
        <v>99.999999999999986</v>
      </c>
    </row>
    <row r="115" spans="1:6" ht="30.75" thickBot="1">
      <c r="A115" s="98" t="s">
        <v>127</v>
      </c>
      <c r="B115" s="15" t="s">
        <v>380</v>
      </c>
      <c r="C115" s="15" t="s">
        <v>81</v>
      </c>
      <c r="D115" s="161">
        <v>27.2</v>
      </c>
      <c r="E115" s="213">
        <v>27.2</v>
      </c>
      <c r="F115" s="193">
        <f t="shared" si="1"/>
        <v>99.999999999999986</v>
      </c>
    </row>
    <row r="116" spans="1:6" ht="45.75" thickBot="1">
      <c r="A116" s="79" t="s">
        <v>150</v>
      </c>
      <c r="B116" s="86" t="s">
        <v>165</v>
      </c>
      <c r="C116" s="89"/>
      <c r="D116" s="91">
        <f>SUM(D117)</f>
        <v>3073.8</v>
      </c>
      <c r="E116" s="91">
        <f>SUM(E117)</f>
        <v>2997.7000000000003</v>
      </c>
      <c r="F116" s="193">
        <f t="shared" si="1"/>
        <v>97.52423710065716</v>
      </c>
    </row>
    <row r="117" spans="1:6" ht="45.75" thickBot="1">
      <c r="A117" s="80" t="s">
        <v>151</v>
      </c>
      <c r="B117" s="87" t="s">
        <v>157</v>
      </c>
      <c r="C117" s="89"/>
      <c r="D117" s="91">
        <f>SUM(D118,D120,D122,D124,D126,D128)</f>
        <v>3073.8</v>
      </c>
      <c r="E117" s="91">
        <f>SUM(E118,E120,E122,E124,E126,E128)</f>
        <v>2997.7000000000003</v>
      </c>
      <c r="F117" s="193">
        <f t="shared" si="1"/>
        <v>97.52423710065716</v>
      </c>
    </row>
    <row r="118" spans="1:6" ht="49.5" customHeight="1" thickBot="1">
      <c r="A118" s="82" t="s">
        <v>152</v>
      </c>
      <c r="B118" s="88" t="s">
        <v>264</v>
      </c>
      <c r="C118" s="89"/>
      <c r="D118" s="91">
        <f>SUM(D119)</f>
        <v>427</v>
      </c>
      <c r="E118" s="91">
        <f>SUM(E119)</f>
        <v>363.3</v>
      </c>
      <c r="F118" s="193">
        <f t="shared" si="1"/>
        <v>85.081967213114766</v>
      </c>
    </row>
    <row r="119" spans="1:6" ht="30.75" thickBot="1">
      <c r="A119" s="98" t="s">
        <v>127</v>
      </c>
      <c r="B119" s="87" t="s">
        <v>264</v>
      </c>
      <c r="C119" s="90">
        <v>200</v>
      </c>
      <c r="D119" s="91">
        <v>427</v>
      </c>
      <c r="E119" s="213">
        <v>363.3</v>
      </c>
      <c r="F119" s="193">
        <f t="shared" si="1"/>
        <v>85.081967213114766</v>
      </c>
    </row>
    <row r="120" spans="1:6" ht="63.75" customHeight="1" thickBot="1">
      <c r="A120" s="81" t="s">
        <v>260</v>
      </c>
      <c r="B120" s="88" t="s">
        <v>385</v>
      </c>
      <c r="C120" s="89"/>
      <c r="D120" s="91">
        <f>SUM(D121)</f>
        <v>75</v>
      </c>
      <c r="E120" s="91">
        <f>SUM(E121)</f>
        <v>62.6</v>
      </c>
      <c r="F120" s="193">
        <f t="shared" si="1"/>
        <v>83.466666666666669</v>
      </c>
    </row>
    <row r="121" spans="1:6" ht="30.75" thickBot="1">
      <c r="A121" s="98" t="s">
        <v>127</v>
      </c>
      <c r="B121" s="87" t="s">
        <v>385</v>
      </c>
      <c r="C121" s="90">
        <v>200</v>
      </c>
      <c r="D121" s="91">
        <v>75</v>
      </c>
      <c r="E121" s="213">
        <v>62.6</v>
      </c>
      <c r="F121" s="193">
        <f t="shared" si="1"/>
        <v>83.466666666666669</v>
      </c>
    </row>
    <row r="122" spans="1:6" ht="45.75" thickBot="1">
      <c r="A122" s="81" t="s">
        <v>159</v>
      </c>
      <c r="B122" s="88" t="s">
        <v>265</v>
      </c>
      <c r="C122" s="89"/>
      <c r="D122" s="91">
        <f>SUM(D123)</f>
        <v>2348</v>
      </c>
      <c r="E122" s="91">
        <f>SUM(E123)</f>
        <v>2348</v>
      </c>
      <c r="F122" s="193">
        <f t="shared" si="1"/>
        <v>100</v>
      </c>
    </row>
    <row r="123" spans="1:6" ht="15.75" thickBot="1">
      <c r="A123" s="98" t="s">
        <v>79</v>
      </c>
      <c r="B123" s="87" t="s">
        <v>265</v>
      </c>
      <c r="C123" s="90">
        <v>800</v>
      </c>
      <c r="D123" s="91">
        <v>2348</v>
      </c>
      <c r="E123" s="213">
        <v>2348</v>
      </c>
      <c r="F123" s="193">
        <f t="shared" si="1"/>
        <v>100</v>
      </c>
    </row>
    <row r="124" spans="1:6" ht="60.75" thickBot="1">
      <c r="A124" s="103" t="s">
        <v>279</v>
      </c>
      <c r="B124" s="66" t="s">
        <v>278</v>
      </c>
      <c r="C124" s="15"/>
      <c r="D124" s="161">
        <f>SUM(D125)</f>
        <v>4</v>
      </c>
      <c r="E124" s="161">
        <f>SUM(E125)</f>
        <v>4</v>
      </c>
      <c r="F124" s="193">
        <f t="shared" si="1"/>
        <v>100</v>
      </c>
    </row>
    <row r="125" spans="1:6" ht="15.75" thickBot="1">
      <c r="A125" s="98" t="s">
        <v>79</v>
      </c>
      <c r="B125" s="20" t="s">
        <v>278</v>
      </c>
      <c r="C125" s="15" t="s">
        <v>82</v>
      </c>
      <c r="D125" s="161">
        <v>4</v>
      </c>
      <c r="E125" s="213">
        <v>4</v>
      </c>
      <c r="F125" s="193">
        <f t="shared" si="1"/>
        <v>100</v>
      </c>
    </row>
    <row r="126" spans="1:6" ht="60.75" thickBot="1">
      <c r="A126" s="103" t="s">
        <v>279</v>
      </c>
      <c r="B126" s="66" t="s">
        <v>379</v>
      </c>
      <c r="C126" s="15"/>
      <c r="D126" s="161">
        <f>SUM(D127)</f>
        <v>19.8</v>
      </c>
      <c r="E126" s="161">
        <f>SUM(E127)</f>
        <v>19.8</v>
      </c>
      <c r="F126" s="193">
        <f t="shared" si="1"/>
        <v>100</v>
      </c>
    </row>
    <row r="127" spans="1:6" ht="15.75" thickBot="1">
      <c r="A127" s="98" t="s">
        <v>79</v>
      </c>
      <c r="B127" s="20" t="s">
        <v>379</v>
      </c>
      <c r="C127" s="15" t="s">
        <v>82</v>
      </c>
      <c r="D127" s="161">
        <v>19.8</v>
      </c>
      <c r="E127" s="213">
        <v>19.8</v>
      </c>
      <c r="F127" s="193">
        <f t="shared" si="1"/>
        <v>100</v>
      </c>
    </row>
    <row r="128" spans="1:6" ht="45.75" thickBot="1">
      <c r="A128" s="81" t="s">
        <v>161</v>
      </c>
      <c r="B128" s="88" t="s">
        <v>266</v>
      </c>
      <c r="C128" s="89"/>
      <c r="D128" s="91">
        <f>SUM(D129)</f>
        <v>200</v>
      </c>
      <c r="E128" s="91">
        <f>SUM(E129)</f>
        <v>200</v>
      </c>
      <c r="F128" s="193">
        <f t="shared" si="1"/>
        <v>100</v>
      </c>
    </row>
    <row r="129" spans="1:6" ht="15.75" thickBot="1">
      <c r="A129" s="98" t="s">
        <v>79</v>
      </c>
      <c r="B129" s="87" t="s">
        <v>266</v>
      </c>
      <c r="C129" s="90">
        <v>800</v>
      </c>
      <c r="D129" s="91">
        <v>200</v>
      </c>
      <c r="E129" s="213">
        <v>200</v>
      </c>
      <c r="F129" s="193">
        <f t="shared" si="1"/>
        <v>100</v>
      </c>
    </row>
    <row r="130" spans="1:6" ht="30.75" thickBot="1">
      <c r="A130" s="119" t="s">
        <v>306</v>
      </c>
      <c r="B130" s="22" t="s">
        <v>309</v>
      </c>
      <c r="C130" s="15"/>
      <c r="D130" s="167">
        <f t="shared" ref="D130:E132" si="4">SUM(D131)</f>
        <v>1646.7</v>
      </c>
      <c r="E130" s="167">
        <f t="shared" si="4"/>
        <v>1646.7</v>
      </c>
      <c r="F130" s="193">
        <f t="shared" si="1"/>
        <v>100.00000000000001</v>
      </c>
    </row>
    <row r="131" spans="1:6" ht="15.75" thickBot="1">
      <c r="A131" s="120" t="s">
        <v>307</v>
      </c>
      <c r="B131" s="19" t="s">
        <v>310</v>
      </c>
      <c r="C131" s="15"/>
      <c r="D131" s="167">
        <f t="shared" si="4"/>
        <v>1646.7</v>
      </c>
      <c r="E131" s="167">
        <f t="shared" si="4"/>
        <v>1646.7</v>
      </c>
      <c r="F131" s="193">
        <f t="shared" si="1"/>
        <v>100.00000000000001</v>
      </c>
    </row>
    <row r="132" spans="1:6" ht="30.75" customHeight="1" thickBot="1">
      <c r="A132" s="103" t="s">
        <v>308</v>
      </c>
      <c r="B132" s="19" t="s">
        <v>383</v>
      </c>
      <c r="C132" s="15"/>
      <c r="D132" s="167">
        <f t="shared" si="4"/>
        <v>1646.7</v>
      </c>
      <c r="E132" s="167">
        <f t="shared" si="4"/>
        <v>1646.7</v>
      </c>
      <c r="F132" s="193">
        <f t="shared" si="1"/>
        <v>100.00000000000001</v>
      </c>
    </row>
    <row r="133" spans="1:6" ht="15.75" thickBot="1">
      <c r="A133" s="98" t="s">
        <v>27</v>
      </c>
      <c r="B133" s="15" t="s">
        <v>383</v>
      </c>
      <c r="C133" s="15" t="s">
        <v>86</v>
      </c>
      <c r="D133" s="167">
        <v>1646.7</v>
      </c>
      <c r="E133" s="213">
        <v>1646.7</v>
      </c>
      <c r="F133" s="193">
        <f t="shared" si="1"/>
        <v>100.00000000000001</v>
      </c>
    </row>
    <row r="134" spans="1:6" s="203" customFormat="1" ht="86.25" thickBot="1">
      <c r="A134" s="205" t="s">
        <v>322</v>
      </c>
      <c r="B134" s="200" t="s">
        <v>107</v>
      </c>
      <c r="C134" s="201"/>
      <c r="D134" s="97">
        <f>SUM(D135,D166,D173,D181)</f>
        <v>23212.700000000004</v>
      </c>
      <c r="E134" s="97">
        <f>SUM(E135,E166,E173,E181)</f>
        <v>22995.600000000002</v>
      </c>
      <c r="F134" s="202">
        <f t="shared" si="1"/>
        <v>99.064736114282255</v>
      </c>
    </row>
    <row r="135" spans="1:6" ht="45.75" thickBot="1">
      <c r="A135" s="79" t="s">
        <v>98</v>
      </c>
      <c r="B135" s="86" t="s">
        <v>108</v>
      </c>
      <c r="C135" s="89"/>
      <c r="D135" s="91">
        <f>SUM(D136,D145)</f>
        <v>16714.500000000004</v>
      </c>
      <c r="E135" s="91">
        <f>SUM(E136,E145)</f>
        <v>16548.400000000001</v>
      </c>
      <c r="F135" s="193">
        <f t="shared" si="1"/>
        <v>99.006252056597546</v>
      </c>
    </row>
    <row r="136" spans="1:6" ht="30.75" thickBot="1">
      <c r="A136" s="80" t="s">
        <v>99</v>
      </c>
      <c r="B136" s="87" t="s">
        <v>109</v>
      </c>
      <c r="C136" s="89"/>
      <c r="D136" s="91">
        <f>SUM(D137,D141,D143)</f>
        <v>15729.200000000003</v>
      </c>
      <c r="E136" s="91">
        <f>SUM(E137,E141,E143)</f>
        <v>15618.300000000001</v>
      </c>
      <c r="F136" s="193">
        <f t="shared" si="1"/>
        <v>99.294941891513858</v>
      </c>
    </row>
    <row r="137" spans="1:6" ht="14.25" customHeight="1" thickBot="1">
      <c r="A137" s="81" t="s">
        <v>251</v>
      </c>
      <c r="B137" s="88" t="s">
        <v>97</v>
      </c>
      <c r="C137" s="89"/>
      <c r="D137" s="91">
        <f>SUM(D138:D140)</f>
        <v>14843.000000000002</v>
      </c>
      <c r="E137" s="91">
        <f>SUM(E138:E140)</f>
        <v>14732.1</v>
      </c>
      <c r="F137" s="193">
        <f t="shared" si="1"/>
        <v>99.252846459610595</v>
      </c>
    </row>
    <row r="138" spans="1:6" ht="60.75" thickBot="1">
      <c r="A138" s="98" t="s">
        <v>78</v>
      </c>
      <c r="B138" s="87" t="s">
        <v>97</v>
      </c>
      <c r="C138" s="90">
        <v>100</v>
      </c>
      <c r="D138" s="91">
        <v>11476.2</v>
      </c>
      <c r="E138" s="91">
        <v>11473</v>
      </c>
      <c r="F138" s="193">
        <f t="shared" ref="F138:F201" si="5">E138/D138%</f>
        <v>99.972116205712695</v>
      </c>
    </row>
    <row r="139" spans="1:6" ht="30.75" thickBot="1">
      <c r="A139" s="98" t="s">
        <v>127</v>
      </c>
      <c r="B139" s="87" t="s">
        <v>97</v>
      </c>
      <c r="C139" s="90">
        <v>200</v>
      </c>
      <c r="D139" s="91">
        <v>3240.6</v>
      </c>
      <c r="E139" s="91">
        <v>3137</v>
      </c>
      <c r="F139" s="193">
        <f t="shared" si="5"/>
        <v>96.803061161513298</v>
      </c>
    </row>
    <row r="140" spans="1:6" ht="15.75" thickBot="1">
      <c r="A140" s="98" t="s">
        <v>79</v>
      </c>
      <c r="B140" s="87" t="s">
        <v>97</v>
      </c>
      <c r="C140" s="90">
        <v>800</v>
      </c>
      <c r="D140" s="91">
        <v>126.2</v>
      </c>
      <c r="E140" s="91">
        <v>122.1</v>
      </c>
      <c r="F140" s="193">
        <f t="shared" si="5"/>
        <v>96.751188589540405</v>
      </c>
    </row>
    <row r="141" spans="1:6" ht="30.75" thickBot="1">
      <c r="A141" s="81" t="s">
        <v>243</v>
      </c>
      <c r="B141" s="88" t="s">
        <v>244</v>
      </c>
      <c r="C141" s="89"/>
      <c r="D141" s="91">
        <f>SUM(D142)</f>
        <v>75</v>
      </c>
      <c r="E141" s="91">
        <f>SUM(E142)</f>
        <v>75</v>
      </c>
      <c r="F141" s="193">
        <f t="shared" si="5"/>
        <v>100</v>
      </c>
    </row>
    <row r="142" spans="1:6" ht="15.75" thickBot="1">
      <c r="A142" s="98" t="s">
        <v>79</v>
      </c>
      <c r="B142" s="87" t="s">
        <v>244</v>
      </c>
      <c r="C142" s="90">
        <v>800</v>
      </c>
      <c r="D142" s="91">
        <v>75</v>
      </c>
      <c r="E142" s="91">
        <v>75</v>
      </c>
      <c r="F142" s="193">
        <f t="shared" si="5"/>
        <v>100</v>
      </c>
    </row>
    <row r="143" spans="1:6" ht="15.75" thickBot="1">
      <c r="A143" s="81" t="s">
        <v>224</v>
      </c>
      <c r="B143" s="88" t="s">
        <v>223</v>
      </c>
      <c r="C143" s="89"/>
      <c r="D143" s="91">
        <f>SUM(D144)</f>
        <v>811.2</v>
      </c>
      <c r="E143" s="91">
        <f>SUM(E144)</f>
        <v>811.2</v>
      </c>
      <c r="F143" s="193">
        <f t="shared" si="5"/>
        <v>100</v>
      </c>
    </row>
    <row r="144" spans="1:6" ht="15.75" thickBot="1">
      <c r="A144" s="98" t="s">
        <v>83</v>
      </c>
      <c r="B144" s="87" t="s">
        <v>223</v>
      </c>
      <c r="C144" s="90">
        <v>300</v>
      </c>
      <c r="D144" s="91">
        <v>811.2</v>
      </c>
      <c r="E144" s="91">
        <v>811.2</v>
      </c>
      <c r="F144" s="193">
        <f t="shared" si="5"/>
        <v>100</v>
      </c>
    </row>
    <row r="145" spans="1:6" ht="30.75" thickBot="1">
      <c r="A145" s="80" t="s">
        <v>100</v>
      </c>
      <c r="B145" s="87" t="s">
        <v>110</v>
      </c>
      <c r="C145" s="89"/>
      <c r="D145" s="91">
        <f>SUM(D146,D148,D150,D152,D155,D158,D162,D164,D160)</f>
        <v>985.3</v>
      </c>
      <c r="E145" s="91">
        <f>SUM(E146,E148,E150,E152,E155,E158,E162,E164,E160)</f>
        <v>930.1</v>
      </c>
      <c r="F145" s="193">
        <f t="shared" si="5"/>
        <v>94.397645387191716</v>
      </c>
    </row>
    <row r="146" spans="1:6" ht="59.25" customHeight="1" thickBot="1">
      <c r="A146" s="82" t="s">
        <v>226</v>
      </c>
      <c r="B146" s="88" t="s">
        <v>225</v>
      </c>
      <c r="C146" s="89"/>
      <c r="D146" s="91">
        <f>SUM(D147)</f>
        <v>29.4</v>
      </c>
      <c r="E146" s="91">
        <f>SUM(E147)</f>
        <v>29.4</v>
      </c>
      <c r="F146" s="193">
        <f t="shared" si="5"/>
        <v>100</v>
      </c>
    </row>
    <row r="147" spans="1:6" ht="15.75" thickBot="1">
      <c r="A147" s="98" t="s">
        <v>83</v>
      </c>
      <c r="B147" s="87" t="s">
        <v>225</v>
      </c>
      <c r="C147" s="90">
        <v>300</v>
      </c>
      <c r="D147" s="91">
        <v>29.4</v>
      </c>
      <c r="E147" s="213">
        <v>29.4</v>
      </c>
      <c r="F147" s="193">
        <f t="shared" si="5"/>
        <v>100</v>
      </c>
    </row>
    <row r="148" spans="1:6" ht="102.75" hidden="1" customHeight="1" thickBot="1">
      <c r="A148" s="81" t="s">
        <v>111</v>
      </c>
      <c r="B148" s="88" t="s">
        <v>112</v>
      </c>
      <c r="C148" s="89"/>
      <c r="D148" s="91">
        <f>SUM(D149)</f>
        <v>1</v>
      </c>
      <c r="E148" s="91">
        <f>SUM(E149)</f>
        <v>0</v>
      </c>
      <c r="F148" s="193">
        <f t="shared" si="5"/>
        <v>0</v>
      </c>
    </row>
    <row r="149" spans="1:6" ht="30.75" hidden="1" thickBot="1">
      <c r="A149" s="98" t="s">
        <v>127</v>
      </c>
      <c r="B149" s="87" t="s">
        <v>112</v>
      </c>
      <c r="C149" s="90">
        <v>200</v>
      </c>
      <c r="D149" s="91">
        <v>1</v>
      </c>
      <c r="E149" s="91">
        <v>0</v>
      </c>
      <c r="F149" s="193">
        <f t="shared" si="5"/>
        <v>0</v>
      </c>
    </row>
    <row r="150" spans="1:6" ht="30.75" hidden="1" customHeight="1" thickBot="1">
      <c r="A150" s="83" t="s">
        <v>113</v>
      </c>
      <c r="B150" s="88" t="s">
        <v>114</v>
      </c>
      <c r="C150" s="89"/>
      <c r="D150" s="91">
        <f>SUM(D151)</f>
        <v>2</v>
      </c>
      <c r="E150" s="91">
        <f>SUM(E151)</f>
        <v>0</v>
      </c>
      <c r="F150" s="193">
        <f t="shared" si="5"/>
        <v>0</v>
      </c>
    </row>
    <row r="151" spans="1:6" ht="60.75" hidden="1" thickBot="1">
      <c r="A151" s="98" t="s">
        <v>78</v>
      </c>
      <c r="B151" s="87" t="s">
        <v>114</v>
      </c>
      <c r="C151" s="90">
        <v>100</v>
      </c>
      <c r="D151" s="91">
        <v>2</v>
      </c>
      <c r="E151" s="213">
        <v>0</v>
      </c>
      <c r="F151" s="193">
        <f t="shared" si="5"/>
        <v>0</v>
      </c>
    </row>
    <row r="152" spans="1:6" ht="45.75" thickBot="1">
      <c r="A152" s="82" t="s">
        <v>115</v>
      </c>
      <c r="B152" s="88" t="s">
        <v>116</v>
      </c>
      <c r="C152" s="89"/>
      <c r="D152" s="91">
        <f>SUM(D153:D154)</f>
        <v>257</v>
      </c>
      <c r="E152" s="91">
        <f>SUM(E153:E154)</f>
        <v>257</v>
      </c>
      <c r="F152" s="193">
        <f t="shared" si="5"/>
        <v>100</v>
      </c>
    </row>
    <row r="153" spans="1:6" ht="60.75" thickBot="1">
      <c r="A153" s="98" t="s">
        <v>78</v>
      </c>
      <c r="B153" s="87" t="s">
        <v>116</v>
      </c>
      <c r="C153" s="90">
        <v>100</v>
      </c>
      <c r="D153" s="91">
        <v>235.4</v>
      </c>
      <c r="E153" s="213">
        <v>235.4</v>
      </c>
      <c r="F153" s="193">
        <f t="shared" si="5"/>
        <v>100</v>
      </c>
    </row>
    <row r="154" spans="1:6" ht="30.75" thickBot="1">
      <c r="A154" s="98" t="s">
        <v>127</v>
      </c>
      <c r="B154" s="87" t="s">
        <v>116</v>
      </c>
      <c r="C154" s="90">
        <v>200</v>
      </c>
      <c r="D154" s="91">
        <v>21.6</v>
      </c>
      <c r="E154" s="213">
        <v>21.6</v>
      </c>
      <c r="F154" s="193">
        <f t="shared" si="5"/>
        <v>100</v>
      </c>
    </row>
    <row r="155" spans="1:6" ht="45.75" thickBot="1">
      <c r="A155" s="81" t="s">
        <v>117</v>
      </c>
      <c r="B155" s="88" t="s">
        <v>118</v>
      </c>
      <c r="C155" s="89"/>
      <c r="D155" s="91">
        <f>SUM(D156:D157)</f>
        <v>43</v>
      </c>
      <c r="E155" s="91">
        <f>SUM(E156:E157)</f>
        <v>43</v>
      </c>
      <c r="F155" s="193">
        <f t="shared" si="5"/>
        <v>100</v>
      </c>
    </row>
    <row r="156" spans="1:6" ht="60.75" thickBot="1">
      <c r="A156" s="98" t="s">
        <v>78</v>
      </c>
      <c r="B156" s="87" t="s">
        <v>118</v>
      </c>
      <c r="C156" s="90">
        <v>100</v>
      </c>
      <c r="D156" s="91">
        <v>17</v>
      </c>
      <c r="E156" s="213">
        <v>17</v>
      </c>
      <c r="F156" s="193">
        <f t="shared" si="5"/>
        <v>99.999999999999986</v>
      </c>
    </row>
    <row r="157" spans="1:6" ht="30.75" thickBot="1">
      <c r="A157" s="98" t="s">
        <v>127</v>
      </c>
      <c r="B157" s="87" t="s">
        <v>118</v>
      </c>
      <c r="C157" s="90">
        <v>200</v>
      </c>
      <c r="D157" s="91">
        <v>26</v>
      </c>
      <c r="E157" s="213">
        <v>26</v>
      </c>
      <c r="F157" s="193">
        <f t="shared" si="5"/>
        <v>100</v>
      </c>
    </row>
    <row r="158" spans="1:6" ht="60.75" thickBot="1">
      <c r="A158" s="81" t="s">
        <v>119</v>
      </c>
      <c r="B158" s="88" t="s">
        <v>120</v>
      </c>
      <c r="C158" s="89"/>
      <c r="D158" s="91">
        <f>SUM(D159)</f>
        <v>8</v>
      </c>
      <c r="E158" s="91">
        <f>SUM(E159)</f>
        <v>8</v>
      </c>
      <c r="F158" s="193">
        <f t="shared" si="5"/>
        <v>100</v>
      </c>
    </row>
    <row r="159" spans="1:6" ht="30.75" thickBot="1">
      <c r="A159" s="98" t="s">
        <v>127</v>
      </c>
      <c r="B159" s="87" t="s">
        <v>120</v>
      </c>
      <c r="C159" s="90">
        <v>200</v>
      </c>
      <c r="D159" s="91">
        <v>8</v>
      </c>
      <c r="E159" s="213">
        <v>8</v>
      </c>
      <c r="F159" s="193">
        <f t="shared" si="5"/>
        <v>100</v>
      </c>
    </row>
    <row r="160" spans="1:6" ht="60.75" thickBot="1">
      <c r="A160" s="103" t="s">
        <v>330</v>
      </c>
      <c r="B160" s="88" t="s">
        <v>321</v>
      </c>
      <c r="C160" s="90"/>
      <c r="D160" s="91">
        <f>SUM(D161)</f>
        <v>89</v>
      </c>
      <c r="E160" s="91">
        <f>SUM(E161)</f>
        <v>53.1</v>
      </c>
      <c r="F160" s="193">
        <f t="shared" si="5"/>
        <v>59.662921348314605</v>
      </c>
    </row>
    <row r="161" spans="1:6" ht="15.75" thickBot="1">
      <c r="A161" s="98" t="s">
        <v>27</v>
      </c>
      <c r="B161" s="87" t="s">
        <v>321</v>
      </c>
      <c r="C161" s="90">
        <v>500</v>
      </c>
      <c r="D161" s="91">
        <v>89</v>
      </c>
      <c r="E161" s="213">
        <v>53.1</v>
      </c>
      <c r="F161" s="193">
        <f t="shared" si="5"/>
        <v>59.662921348314605</v>
      </c>
    </row>
    <row r="162" spans="1:6" ht="45.75" thickBot="1">
      <c r="A162" s="81" t="s">
        <v>101</v>
      </c>
      <c r="B162" s="88" t="s">
        <v>144</v>
      </c>
      <c r="C162" s="89"/>
      <c r="D162" s="91">
        <f>SUM(D163)</f>
        <v>539.6</v>
      </c>
      <c r="E162" s="91">
        <f>SUM(E163)</f>
        <v>539.6</v>
      </c>
      <c r="F162" s="193">
        <f t="shared" si="5"/>
        <v>100</v>
      </c>
    </row>
    <row r="163" spans="1:6" ht="15.75" thickBot="1">
      <c r="A163" s="98" t="s">
        <v>27</v>
      </c>
      <c r="B163" s="87" t="s">
        <v>144</v>
      </c>
      <c r="C163" s="90">
        <v>500</v>
      </c>
      <c r="D163" s="91">
        <v>539.6</v>
      </c>
      <c r="E163" s="213">
        <v>539.6</v>
      </c>
      <c r="F163" s="193">
        <f t="shared" si="5"/>
        <v>100</v>
      </c>
    </row>
    <row r="164" spans="1:6" ht="45.75" thickBot="1">
      <c r="A164" s="160" t="s">
        <v>312</v>
      </c>
      <c r="B164" s="11" t="s">
        <v>313</v>
      </c>
      <c r="C164" s="12"/>
      <c r="D164" s="162">
        <f>SUM(D165)</f>
        <v>16.3</v>
      </c>
      <c r="E164" s="162">
        <f>SUM(E165)</f>
        <v>0</v>
      </c>
      <c r="F164" s="193">
        <f t="shared" si="5"/>
        <v>0</v>
      </c>
    </row>
    <row r="165" spans="1:6" ht="30.75" thickBot="1">
      <c r="A165" s="98" t="s">
        <v>87</v>
      </c>
      <c r="B165" s="12" t="s">
        <v>313</v>
      </c>
      <c r="C165" s="12" t="s">
        <v>81</v>
      </c>
      <c r="D165" s="162">
        <v>16.3</v>
      </c>
      <c r="E165" s="213">
        <v>0</v>
      </c>
      <c r="F165" s="193">
        <f t="shared" si="5"/>
        <v>0</v>
      </c>
    </row>
    <row r="166" spans="1:6" ht="30.75" thickBot="1">
      <c r="A166" s="79" t="s">
        <v>128</v>
      </c>
      <c r="B166" s="86" t="s">
        <v>132</v>
      </c>
      <c r="C166" s="89"/>
      <c r="D166" s="91">
        <f>SUM(D168,D171)</f>
        <v>3049.3</v>
      </c>
      <c r="E166" s="91">
        <f>SUM(E168,E171)</f>
        <v>3045</v>
      </c>
      <c r="F166" s="193">
        <f t="shared" si="5"/>
        <v>99.85898402912143</v>
      </c>
    </row>
    <row r="167" spans="1:6" ht="30.75" thickBot="1">
      <c r="A167" s="80" t="s">
        <v>129</v>
      </c>
      <c r="B167" s="87" t="s">
        <v>131</v>
      </c>
      <c r="C167" s="89"/>
      <c r="D167" s="91">
        <f>SUM(D168,D171)</f>
        <v>3049.3</v>
      </c>
      <c r="E167" s="91">
        <f>SUM(E168,E171)</f>
        <v>3045</v>
      </c>
      <c r="F167" s="193">
        <f t="shared" si="5"/>
        <v>99.85898402912143</v>
      </c>
    </row>
    <row r="168" spans="1:6" ht="15.75" thickBot="1">
      <c r="A168" s="81" t="s">
        <v>130</v>
      </c>
      <c r="B168" s="88" t="s">
        <v>133</v>
      </c>
      <c r="C168" s="89"/>
      <c r="D168" s="91">
        <f>SUM(D169:D170)</f>
        <v>857.5</v>
      </c>
      <c r="E168" s="91">
        <f>SUM(E169:E170)</f>
        <v>856.9</v>
      </c>
      <c r="F168" s="193">
        <f t="shared" si="5"/>
        <v>99.930029154518962</v>
      </c>
    </row>
    <row r="169" spans="1:6" ht="60.75" thickBot="1">
      <c r="A169" s="98" t="s">
        <v>78</v>
      </c>
      <c r="B169" s="87" t="s">
        <v>133</v>
      </c>
      <c r="C169" s="90">
        <v>100</v>
      </c>
      <c r="D169" s="91">
        <v>824.5</v>
      </c>
      <c r="E169" s="213">
        <v>824.5</v>
      </c>
      <c r="F169" s="193">
        <f t="shared" si="5"/>
        <v>100.00000000000001</v>
      </c>
    </row>
    <row r="170" spans="1:6" ht="30.75" thickBot="1">
      <c r="A170" s="98" t="s">
        <v>87</v>
      </c>
      <c r="B170" s="87" t="s">
        <v>133</v>
      </c>
      <c r="C170" s="90">
        <v>200</v>
      </c>
      <c r="D170" s="91">
        <v>33</v>
      </c>
      <c r="E170" s="213">
        <v>32.4</v>
      </c>
      <c r="F170" s="193">
        <f t="shared" si="5"/>
        <v>98.181818181818173</v>
      </c>
    </row>
    <row r="171" spans="1:6" ht="60.75" thickBot="1">
      <c r="A171" s="81" t="s">
        <v>249</v>
      </c>
      <c r="B171" s="88" t="s">
        <v>149</v>
      </c>
      <c r="C171" s="89"/>
      <c r="D171" s="91">
        <f>SUM(D172)</f>
        <v>2191.8000000000002</v>
      </c>
      <c r="E171" s="91">
        <f>SUM(E172)</f>
        <v>2188.1</v>
      </c>
      <c r="F171" s="193">
        <f t="shared" si="5"/>
        <v>99.831188977096431</v>
      </c>
    </row>
    <row r="172" spans="1:6" ht="60.75" thickBot="1">
      <c r="A172" s="98" t="s">
        <v>78</v>
      </c>
      <c r="B172" s="87" t="s">
        <v>149</v>
      </c>
      <c r="C172" s="90">
        <v>100</v>
      </c>
      <c r="D172" s="91">
        <v>2191.8000000000002</v>
      </c>
      <c r="E172" s="213">
        <v>2188.1</v>
      </c>
      <c r="F172" s="193">
        <f t="shared" si="5"/>
        <v>99.831188977096431</v>
      </c>
    </row>
    <row r="173" spans="1:6" ht="45.75" thickBot="1">
      <c r="A173" s="79" t="s">
        <v>121</v>
      </c>
      <c r="B173" s="86" t="s">
        <v>126</v>
      </c>
      <c r="C173" s="89"/>
      <c r="D173" s="91">
        <f>SUM(D174)</f>
        <v>3258.9</v>
      </c>
      <c r="E173" s="91">
        <f>SUM(E174)</f>
        <v>3258</v>
      </c>
      <c r="F173" s="193">
        <f t="shared" si="5"/>
        <v>99.972383319524994</v>
      </c>
    </row>
    <row r="174" spans="1:6" ht="31.5" customHeight="1" thickBot="1">
      <c r="A174" s="80" t="s">
        <v>122</v>
      </c>
      <c r="B174" s="87" t="s">
        <v>124</v>
      </c>
      <c r="C174" s="89"/>
      <c r="D174" s="91">
        <f>SUM(D175,D177,D179)</f>
        <v>3258.9</v>
      </c>
      <c r="E174" s="91">
        <f>SUM(E175,E177,E179)</f>
        <v>3258</v>
      </c>
      <c r="F174" s="193">
        <f t="shared" si="5"/>
        <v>99.972383319524994</v>
      </c>
    </row>
    <row r="175" spans="1:6" ht="75.75" thickBot="1">
      <c r="A175" s="82" t="s">
        <v>123</v>
      </c>
      <c r="B175" s="88" t="s">
        <v>125</v>
      </c>
      <c r="C175" s="89"/>
      <c r="D175" s="91">
        <f>SUM(D176)</f>
        <v>842</v>
      </c>
      <c r="E175" s="91">
        <f>SUM(E176)</f>
        <v>841.2</v>
      </c>
      <c r="F175" s="193">
        <f t="shared" si="5"/>
        <v>99.904988123515452</v>
      </c>
    </row>
    <row r="176" spans="1:6" ht="30.75" thickBot="1">
      <c r="A176" s="98" t="s">
        <v>127</v>
      </c>
      <c r="B176" s="87" t="s">
        <v>125</v>
      </c>
      <c r="C176" s="90">
        <v>200</v>
      </c>
      <c r="D176" s="91">
        <v>842</v>
      </c>
      <c r="E176" s="213">
        <v>841.2</v>
      </c>
      <c r="F176" s="193">
        <f t="shared" si="5"/>
        <v>99.904988123515452</v>
      </c>
    </row>
    <row r="177" spans="1:6" ht="15.75" thickBot="1">
      <c r="A177" s="81" t="s">
        <v>245</v>
      </c>
      <c r="B177" s="88" t="s">
        <v>246</v>
      </c>
      <c r="C177" s="89"/>
      <c r="D177" s="91">
        <f>SUM(D178)</f>
        <v>5.9</v>
      </c>
      <c r="E177" s="91">
        <f>SUM(E178)</f>
        <v>5.8</v>
      </c>
      <c r="F177" s="193">
        <f t="shared" si="5"/>
        <v>98.305084745762699</v>
      </c>
    </row>
    <row r="178" spans="1:6" ht="15.75" thickBot="1">
      <c r="A178" s="98" t="s">
        <v>91</v>
      </c>
      <c r="B178" s="87" t="s">
        <v>246</v>
      </c>
      <c r="C178" s="90">
        <v>700</v>
      </c>
      <c r="D178" s="91">
        <v>5.9</v>
      </c>
      <c r="E178" s="213">
        <v>5.8</v>
      </c>
      <c r="F178" s="193">
        <f t="shared" si="5"/>
        <v>98.305084745762699</v>
      </c>
    </row>
    <row r="179" spans="1:6" ht="30.75" thickBot="1">
      <c r="A179" s="81" t="s">
        <v>247</v>
      </c>
      <c r="B179" s="88" t="s">
        <v>248</v>
      </c>
      <c r="C179" s="89"/>
      <c r="D179" s="91">
        <f>SUM(D180)</f>
        <v>2411</v>
      </c>
      <c r="E179" s="91">
        <f>SUM(E180)</f>
        <v>2411</v>
      </c>
      <c r="F179" s="193">
        <f t="shared" si="5"/>
        <v>100</v>
      </c>
    </row>
    <row r="180" spans="1:6" ht="15.75" thickBot="1">
      <c r="A180" s="98" t="s">
        <v>27</v>
      </c>
      <c r="B180" s="87" t="s">
        <v>248</v>
      </c>
      <c r="C180" s="90">
        <v>500</v>
      </c>
      <c r="D180" s="91">
        <v>2411</v>
      </c>
      <c r="E180" s="213">
        <v>2411</v>
      </c>
      <c r="F180" s="193">
        <f t="shared" si="5"/>
        <v>100</v>
      </c>
    </row>
    <row r="181" spans="1:6" ht="45.75" thickBot="1">
      <c r="A181" s="79" t="s">
        <v>261</v>
      </c>
      <c r="B181" s="86" t="s">
        <v>139</v>
      </c>
      <c r="C181" s="89"/>
      <c r="D181" s="91">
        <f>SUM(D182)</f>
        <v>190</v>
      </c>
      <c r="E181" s="91">
        <f>SUM(E182)</f>
        <v>144.19999999999999</v>
      </c>
      <c r="F181" s="193">
        <f t="shared" si="5"/>
        <v>75.89473684210526</v>
      </c>
    </row>
    <row r="182" spans="1:6" ht="45.75" thickBot="1">
      <c r="A182" s="80" t="s">
        <v>262</v>
      </c>
      <c r="B182" s="87" t="s">
        <v>140</v>
      </c>
      <c r="C182" s="89"/>
      <c r="D182" s="91">
        <f>SUM(D183,D185,D187)</f>
        <v>190</v>
      </c>
      <c r="E182" s="91">
        <f>SUM(E183,E185,E187)</f>
        <v>144.19999999999999</v>
      </c>
      <c r="F182" s="193">
        <f t="shared" si="5"/>
        <v>75.89473684210526</v>
      </c>
    </row>
    <row r="183" spans="1:6" ht="30.75" thickBot="1">
      <c r="A183" s="81" t="s">
        <v>136</v>
      </c>
      <c r="B183" s="88" t="s">
        <v>141</v>
      </c>
      <c r="C183" s="89"/>
      <c r="D183" s="91">
        <f>SUM(D184)</f>
        <v>60</v>
      </c>
      <c r="E183" s="91">
        <f>SUM(E184)</f>
        <v>32</v>
      </c>
      <c r="F183" s="193">
        <f t="shared" si="5"/>
        <v>53.333333333333336</v>
      </c>
    </row>
    <row r="184" spans="1:6" ht="30.75" thickBot="1">
      <c r="A184" s="98" t="s">
        <v>127</v>
      </c>
      <c r="B184" s="87" t="s">
        <v>141</v>
      </c>
      <c r="C184" s="90">
        <v>200</v>
      </c>
      <c r="D184" s="91">
        <v>60</v>
      </c>
      <c r="E184" s="213">
        <v>32</v>
      </c>
      <c r="F184" s="193">
        <f t="shared" si="5"/>
        <v>53.333333333333336</v>
      </c>
    </row>
    <row r="185" spans="1:6" ht="60.75" thickBot="1">
      <c r="A185" s="81" t="s">
        <v>137</v>
      </c>
      <c r="B185" s="88" t="s">
        <v>142</v>
      </c>
      <c r="C185" s="89"/>
      <c r="D185" s="91">
        <f>SUM(D186)</f>
        <v>30</v>
      </c>
      <c r="E185" s="91">
        <f>SUM(E186)</f>
        <v>16</v>
      </c>
      <c r="F185" s="193">
        <f t="shared" si="5"/>
        <v>53.333333333333336</v>
      </c>
    </row>
    <row r="186" spans="1:6" ht="30.75" thickBot="1">
      <c r="A186" s="98" t="s">
        <v>127</v>
      </c>
      <c r="B186" s="87" t="s">
        <v>142</v>
      </c>
      <c r="C186" s="90">
        <v>200</v>
      </c>
      <c r="D186" s="91">
        <v>30</v>
      </c>
      <c r="E186" s="213">
        <v>16</v>
      </c>
      <c r="F186" s="193">
        <f t="shared" si="5"/>
        <v>53.333333333333336</v>
      </c>
    </row>
    <row r="187" spans="1:6" ht="30.75" thickBot="1">
      <c r="A187" s="81" t="s">
        <v>138</v>
      </c>
      <c r="B187" s="88" t="s">
        <v>143</v>
      </c>
      <c r="C187" s="89"/>
      <c r="D187" s="91">
        <f>SUM(D188:D189)</f>
        <v>100</v>
      </c>
      <c r="E187" s="91">
        <f>SUM(E188:E189)</f>
        <v>96.2</v>
      </c>
      <c r="F187" s="193">
        <f t="shared" si="5"/>
        <v>96.2</v>
      </c>
    </row>
    <row r="188" spans="1:6" ht="30.75" thickBot="1">
      <c r="A188" s="98" t="s">
        <v>127</v>
      </c>
      <c r="B188" s="87" t="s">
        <v>143</v>
      </c>
      <c r="C188" s="90">
        <v>200</v>
      </c>
      <c r="D188" s="91">
        <v>90</v>
      </c>
      <c r="E188" s="213">
        <v>86.2</v>
      </c>
      <c r="F188" s="193">
        <f t="shared" si="5"/>
        <v>95.777777777777786</v>
      </c>
    </row>
    <row r="189" spans="1:6" ht="30.75" thickBot="1">
      <c r="A189" s="98" t="s">
        <v>127</v>
      </c>
      <c r="B189" s="87" t="s">
        <v>143</v>
      </c>
      <c r="C189" s="90">
        <v>800</v>
      </c>
      <c r="D189" s="91">
        <v>10</v>
      </c>
      <c r="E189" s="213">
        <v>10</v>
      </c>
      <c r="F189" s="193">
        <f t="shared" si="5"/>
        <v>100</v>
      </c>
    </row>
    <row r="190" spans="1:6" s="203" customFormat="1" ht="57.75" thickBot="1">
      <c r="A190" s="205" t="s">
        <v>391</v>
      </c>
      <c r="B190" s="200" t="s">
        <v>212</v>
      </c>
      <c r="C190" s="201"/>
      <c r="D190" s="97">
        <f>SUM(D191)</f>
        <v>2632.8</v>
      </c>
      <c r="E190" s="97">
        <f>SUM(E191)</f>
        <v>2167.7000000000003</v>
      </c>
      <c r="F190" s="202">
        <f t="shared" si="5"/>
        <v>82.334396839866301</v>
      </c>
    </row>
    <row r="191" spans="1:6" ht="45.75" thickBot="1">
      <c r="A191" s="79" t="s">
        <v>209</v>
      </c>
      <c r="B191" s="86" t="s">
        <v>213</v>
      </c>
      <c r="C191" s="89"/>
      <c r="D191" s="91">
        <f>SUM(D192,D201,D211)</f>
        <v>2632.8</v>
      </c>
      <c r="E191" s="91">
        <f>SUM(E192,E201,E211)</f>
        <v>2167.7000000000003</v>
      </c>
      <c r="F191" s="193">
        <f t="shared" si="5"/>
        <v>82.334396839866301</v>
      </c>
    </row>
    <row r="192" spans="1:6" ht="30.75" thickBot="1">
      <c r="A192" s="80" t="s">
        <v>229</v>
      </c>
      <c r="B192" s="87" t="s">
        <v>231</v>
      </c>
      <c r="C192" s="89"/>
      <c r="D192" s="91">
        <f>SUM(D193,D197,D195,D199)</f>
        <v>1716</v>
      </c>
      <c r="E192" s="91">
        <f>SUM(E193,E197,E195,E199)</f>
        <v>1306.2</v>
      </c>
      <c r="F192" s="193">
        <f t="shared" si="5"/>
        <v>76.11888111888112</v>
      </c>
    </row>
    <row r="193" spans="1:6" ht="60.75" thickBot="1">
      <c r="A193" s="81" t="s">
        <v>230</v>
      </c>
      <c r="B193" s="88" t="s">
        <v>232</v>
      </c>
      <c r="C193" s="89"/>
      <c r="D193" s="91">
        <f>SUM(D194)</f>
        <v>1277</v>
      </c>
      <c r="E193" s="91">
        <f>SUM(E194)</f>
        <v>1011.2</v>
      </c>
      <c r="F193" s="193">
        <f t="shared" si="5"/>
        <v>79.185591229444015</v>
      </c>
    </row>
    <row r="194" spans="1:6" ht="30.75" thickBot="1">
      <c r="A194" s="98" t="s">
        <v>88</v>
      </c>
      <c r="B194" s="87" t="s">
        <v>232</v>
      </c>
      <c r="C194" s="90">
        <v>600</v>
      </c>
      <c r="D194" s="91">
        <v>1277</v>
      </c>
      <c r="E194" s="213">
        <v>1011.2</v>
      </c>
      <c r="F194" s="193">
        <f t="shared" si="5"/>
        <v>79.185591229444015</v>
      </c>
    </row>
    <row r="195" spans="1:6" ht="75.75" thickBot="1">
      <c r="A195" s="103" t="s">
        <v>355</v>
      </c>
      <c r="B195" s="23" t="s">
        <v>356</v>
      </c>
      <c r="C195" s="15"/>
      <c r="D195" s="161">
        <f>SUM(D196)</f>
        <v>105</v>
      </c>
      <c r="E195" s="161">
        <f>SUM(E196)</f>
        <v>105</v>
      </c>
      <c r="F195" s="193">
        <f t="shared" si="5"/>
        <v>100</v>
      </c>
    </row>
    <row r="196" spans="1:6" ht="15.75" thickBot="1">
      <c r="A196" s="98" t="s">
        <v>83</v>
      </c>
      <c r="B196" s="24" t="s">
        <v>356</v>
      </c>
      <c r="C196" s="15" t="s">
        <v>84</v>
      </c>
      <c r="D196" s="161">
        <v>105</v>
      </c>
      <c r="E196" s="213">
        <v>105</v>
      </c>
      <c r="F196" s="193">
        <f t="shared" si="5"/>
        <v>100</v>
      </c>
    </row>
    <row r="197" spans="1:6" ht="60.75" thickBot="1">
      <c r="A197" s="120" t="s">
        <v>298</v>
      </c>
      <c r="B197" s="19" t="s">
        <v>292</v>
      </c>
      <c r="C197" s="19"/>
      <c r="D197" s="162">
        <f>SUM(D198)</f>
        <v>224</v>
      </c>
      <c r="E197" s="162">
        <f>SUM(E198)</f>
        <v>80</v>
      </c>
      <c r="F197" s="193">
        <f t="shared" si="5"/>
        <v>35.714285714285708</v>
      </c>
    </row>
    <row r="198" spans="1:6" ht="30.75" thickBot="1">
      <c r="A198" s="98" t="s">
        <v>88</v>
      </c>
      <c r="B198" s="15" t="s">
        <v>292</v>
      </c>
      <c r="C198" s="15" t="s">
        <v>85</v>
      </c>
      <c r="D198" s="162">
        <v>224</v>
      </c>
      <c r="E198" s="213">
        <v>80</v>
      </c>
      <c r="F198" s="193">
        <f t="shared" si="5"/>
        <v>35.714285714285708</v>
      </c>
    </row>
    <row r="199" spans="1:6" ht="72.75" customHeight="1" thickBot="1">
      <c r="A199" s="103" t="s">
        <v>371</v>
      </c>
      <c r="B199" s="23" t="s">
        <v>372</v>
      </c>
      <c r="C199" s="15"/>
      <c r="D199" s="161">
        <f>SUM(D200)</f>
        <v>110</v>
      </c>
      <c r="E199" s="161">
        <f>SUM(E200)</f>
        <v>110</v>
      </c>
      <c r="F199" s="193">
        <f t="shared" si="5"/>
        <v>99.999999999999986</v>
      </c>
    </row>
    <row r="200" spans="1:6" ht="15.75" thickBot="1">
      <c r="A200" s="98" t="s">
        <v>83</v>
      </c>
      <c r="B200" s="24" t="s">
        <v>372</v>
      </c>
      <c r="C200" s="15" t="s">
        <v>84</v>
      </c>
      <c r="D200" s="161">
        <v>110</v>
      </c>
      <c r="E200" s="213">
        <v>110</v>
      </c>
      <c r="F200" s="193">
        <f t="shared" si="5"/>
        <v>99.999999999999986</v>
      </c>
    </row>
    <row r="201" spans="1:6" ht="30.75" thickBot="1">
      <c r="A201" s="80" t="s">
        <v>210</v>
      </c>
      <c r="B201" s="87" t="s">
        <v>214</v>
      </c>
      <c r="C201" s="89"/>
      <c r="D201" s="91">
        <f>SUM(D204,D206,D202,D208)</f>
        <v>906</v>
      </c>
      <c r="E201" s="91">
        <f>SUM(E204,E206,E202,E208)</f>
        <v>850.7</v>
      </c>
      <c r="F201" s="193">
        <f t="shared" si="5"/>
        <v>93.896247240618095</v>
      </c>
    </row>
    <row r="202" spans="1:6" ht="31.5" customHeight="1" thickBot="1">
      <c r="A202" s="81" t="s">
        <v>253</v>
      </c>
      <c r="B202" s="88" t="s">
        <v>252</v>
      </c>
      <c r="C202" s="89"/>
      <c r="D202" s="91">
        <f>SUM(D203:D203)</f>
        <v>133.19999999999999</v>
      </c>
      <c r="E202" s="91">
        <f>SUM(E203:E203)</f>
        <v>133.19999999999999</v>
      </c>
      <c r="F202" s="193">
        <f t="shared" ref="F202:F246" si="6">E202/D202%</f>
        <v>100</v>
      </c>
    </row>
    <row r="203" spans="1:6" ht="30.75" thickBot="1">
      <c r="A203" s="98" t="s">
        <v>88</v>
      </c>
      <c r="B203" s="87" t="s">
        <v>252</v>
      </c>
      <c r="C203" s="90">
        <v>600</v>
      </c>
      <c r="D203" s="91">
        <v>133.19999999999999</v>
      </c>
      <c r="E203" s="213">
        <v>133.19999999999999</v>
      </c>
      <c r="F203" s="193">
        <f t="shared" si="6"/>
        <v>100</v>
      </c>
    </row>
    <row r="204" spans="1:6" ht="45.75" customHeight="1" thickBot="1">
      <c r="A204" s="81" t="s">
        <v>227</v>
      </c>
      <c r="B204" s="88" t="s">
        <v>228</v>
      </c>
      <c r="C204" s="89"/>
      <c r="D204" s="91">
        <f>SUM(D205)</f>
        <v>250.8</v>
      </c>
      <c r="E204" s="91">
        <f>SUM(E205)</f>
        <v>250.8</v>
      </c>
      <c r="F204" s="193">
        <f t="shared" si="6"/>
        <v>100</v>
      </c>
    </row>
    <row r="205" spans="1:6" ht="30.75" thickBot="1">
      <c r="A205" s="98" t="s">
        <v>88</v>
      </c>
      <c r="B205" s="87" t="s">
        <v>228</v>
      </c>
      <c r="C205" s="90">
        <v>600</v>
      </c>
      <c r="D205" s="91">
        <v>250.8</v>
      </c>
      <c r="E205" s="213">
        <v>250.8</v>
      </c>
      <c r="F205" s="193">
        <f t="shared" si="6"/>
        <v>100</v>
      </c>
    </row>
    <row r="206" spans="1:6" ht="45.75" thickBot="1">
      <c r="A206" s="81" t="s">
        <v>211</v>
      </c>
      <c r="B206" s="88" t="s">
        <v>215</v>
      </c>
      <c r="C206" s="89"/>
      <c r="D206" s="91">
        <f>SUM(D207)</f>
        <v>475</v>
      </c>
      <c r="E206" s="91">
        <f>SUM(E207)</f>
        <v>419.7</v>
      </c>
      <c r="F206" s="193">
        <f t="shared" si="6"/>
        <v>88.357894736842098</v>
      </c>
    </row>
    <row r="207" spans="1:6" ht="30.75" thickBot="1">
      <c r="A207" s="98" t="s">
        <v>88</v>
      </c>
      <c r="B207" s="87" t="s">
        <v>215</v>
      </c>
      <c r="C207" s="90">
        <v>600</v>
      </c>
      <c r="D207" s="91">
        <v>475</v>
      </c>
      <c r="E207" s="213">
        <v>419.7</v>
      </c>
      <c r="F207" s="193">
        <f t="shared" si="6"/>
        <v>88.357894736842098</v>
      </c>
    </row>
    <row r="208" spans="1:6" ht="60.75" thickBot="1">
      <c r="A208" s="103" t="s">
        <v>319</v>
      </c>
      <c r="B208" s="66" t="s">
        <v>320</v>
      </c>
      <c r="C208" s="20"/>
      <c r="D208" s="161">
        <f>SUM(D209:D210)</f>
        <v>47</v>
      </c>
      <c r="E208" s="161">
        <f>SUM(E209:E210)</f>
        <v>47</v>
      </c>
      <c r="F208" s="193">
        <f t="shared" si="6"/>
        <v>100</v>
      </c>
    </row>
    <row r="209" spans="1:6" ht="15.75" thickBot="1">
      <c r="A209" s="98" t="s">
        <v>27</v>
      </c>
      <c r="B209" s="20" t="s">
        <v>320</v>
      </c>
      <c r="C209" s="20" t="s">
        <v>86</v>
      </c>
      <c r="D209" s="161">
        <v>10</v>
      </c>
      <c r="E209" s="213">
        <v>10</v>
      </c>
      <c r="F209" s="193">
        <f t="shared" si="6"/>
        <v>100</v>
      </c>
    </row>
    <row r="210" spans="1:6" ht="30.75" thickBot="1">
      <c r="A210" s="98" t="s">
        <v>88</v>
      </c>
      <c r="B210" s="20" t="s">
        <v>320</v>
      </c>
      <c r="C210" s="20" t="s">
        <v>85</v>
      </c>
      <c r="D210" s="161">
        <v>37</v>
      </c>
      <c r="E210" s="213">
        <v>37</v>
      </c>
      <c r="F210" s="193">
        <f t="shared" si="6"/>
        <v>100</v>
      </c>
    </row>
    <row r="211" spans="1:6" ht="44.25" customHeight="1" thickBot="1">
      <c r="A211" s="120" t="s">
        <v>317</v>
      </c>
      <c r="B211" s="23" t="s">
        <v>314</v>
      </c>
      <c r="C211" s="15"/>
      <c r="D211" s="161">
        <f>SUM(D212)</f>
        <v>10.8</v>
      </c>
      <c r="E211" s="161">
        <f>SUM(E212)</f>
        <v>10.8</v>
      </c>
      <c r="F211" s="193">
        <f t="shared" si="6"/>
        <v>100</v>
      </c>
    </row>
    <row r="212" spans="1:6" ht="45.75" thickBot="1">
      <c r="A212" s="103" t="s">
        <v>318</v>
      </c>
      <c r="B212" s="23" t="s">
        <v>315</v>
      </c>
      <c r="C212" s="15"/>
      <c r="D212" s="161">
        <f>SUM(D213)</f>
        <v>10.8</v>
      </c>
      <c r="E212" s="161">
        <f>SUM(E213)</f>
        <v>10.8</v>
      </c>
      <c r="F212" s="193">
        <f t="shared" si="6"/>
        <v>100</v>
      </c>
    </row>
    <row r="213" spans="1:6" ht="30.75" thickBot="1">
      <c r="A213" s="98" t="s">
        <v>127</v>
      </c>
      <c r="B213" s="24" t="s">
        <v>315</v>
      </c>
      <c r="C213" s="15" t="s">
        <v>81</v>
      </c>
      <c r="D213" s="161">
        <v>10.8</v>
      </c>
      <c r="E213" s="213">
        <v>10.8</v>
      </c>
      <c r="F213" s="193">
        <f t="shared" si="6"/>
        <v>100</v>
      </c>
    </row>
    <row r="214" spans="1:6" s="203" customFormat="1" ht="72" thickBot="1">
      <c r="A214" s="205" t="s">
        <v>329</v>
      </c>
      <c r="B214" s="200" t="s">
        <v>236</v>
      </c>
      <c r="C214" s="201"/>
      <c r="D214" s="97">
        <f>SUM(D215)</f>
        <v>742.9</v>
      </c>
      <c r="E214" s="97">
        <f>SUM(E215)</f>
        <v>735.9</v>
      </c>
      <c r="F214" s="202">
        <f t="shared" si="6"/>
        <v>99.057746668461434</v>
      </c>
    </row>
    <row r="215" spans="1:6" ht="60.75" thickBot="1">
      <c r="A215" s="79" t="s">
        <v>233</v>
      </c>
      <c r="B215" s="86" t="s">
        <v>237</v>
      </c>
      <c r="C215" s="89"/>
      <c r="D215" s="91">
        <f>SUM(D216)</f>
        <v>742.9</v>
      </c>
      <c r="E215" s="91">
        <f>SUM(E216)</f>
        <v>735.9</v>
      </c>
      <c r="F215" s="193">
        <f t="shared" si="6"/>
        <v>99.057746668461434</v>
      </c>
    </row>
    <row r="216" spans="1:6" ht="45.75" thickBot="1">
      <c r="A216" s="84" t="s">
        <v>234</v>
      </c>
      <c r="B216" s="87" t="s">
        <v>238</v>
      </c>
      <c r="C216" s="89"/>
      <c r="D216" s="91">
        <f>SUM(D217,D220,D222)</f>
        <v>742.9</v>
      </c>
      <c r="E216" s="91">
        <f>SUM(E217,E220,E222)</f>
        <v>735.9</v>
      </c>
      <c r="F216" s="193">
        <f t="shared" si="6"/>
        <v>99.057746668461434</v>
      </c>
    </row>
    <row r="217" spans="1:6" ht="15.75" thickBot="1">
      <c r="A217" s="83" t="s">
        <v>235</v>
      </c>
      <c r="B217" s="88" t="s">
        <v>239</v>
      </c>
      <c r="C217" s="89"/>
      <c r="D217" s="91">
        <f>SUM(D218:D219)</f>
        <v>422.9</v>
      </c>
      <c r="E217" s="91">
        <f>SUM(E218:E219)</f>
        <v>415.9</v>
      </c>
      <c r="F217" s="193">
        <f t="shared" si="6"/>
        <v>98.344762355166694</v>
      </c>
    </row>
    <row r="218" spans="1:6" ht="60.75" thickBot="1">
      <c r="A218" s="98" t="s">
        <v>78</v>
      </c>
      <c r="B218" s="87" t="s">
        <v>239</v>
      </c>
      <c r="C218" s="90">
        <v>100</v>
      </c>
      <c r="D218" s="91">
        <v>2.7</v>
      </c>
      <c r="E218" s="213">
        <v>2.7</v>
      </c>
      <c r="F218" s="193">
        <f t="shared" si="6"/>
        <v>100</v>
      </c>
    </row>
    <row r="219" spans="1:6" ht="30.75" thickBot="1">
      <c r="A219" s="98" t="s">
        <v>127</v>
      </c>
      <c r="B219" s="87" t="s">
        <v>239</v>
      </c>
      <c r="C219" s="90">
        <v>200</v>
      </c>
      <c r="D219" s="91">
        <v>420.2</v>
      </c>
      <c r="E219" s="213">
        <v>413.2</v>
      </c>
      <c r="F219" s="193">
        <f t="shared" si="6"/>
        <v>98.334126606377907</v>
      </c>
    </row>
    <row r="220" spans="1:6" ht="30" customHeight="1" thickBot="1">
      <c r="A220" s="83" t="s">
        <v>240</v>
      </c>
      <c r="B220" s="88" t="s">
        <v>241</v>
      </c>
      <c r="C220" s="89"/>
      <c r="D220" s="91">
        <f>SUM(D221:D221)</f>
        <v>315</v>
      </c>
      <c r="E220" s="91">
        <f>SUM(E221:E221)</f>
        <v>315</v>
      </c>
      <c r="F220" s="193">
        <f t="shared" si="6"/>
        <v>100</v>
      </c>
    </row>
    <row r="221" spans="1:6" ht="30.75" thickBot="1">
      <c r="A221" s="98" t="s">
        <v>127</v>
      </c>
      <c r="B221" s="87" t="s">
        <v>241</v>
      </c>
      <c r="C221" s="90">
        <v>200</v>
      </c>
      <c r="D221" s="91">
        <v>315</v>
      </c>
      <c r="E221" s="213">
        <v>315</v>
      </c>
      <c r="F221" s="193">
        <f t="shared" si="6"/>
        <v>100</v>
      </c>
    </row>
    <row r="222" spans="1:6" ht="42.75" customHeight="1" thickBot="1">
      <c r="A222" s="83" t="s">
        <v>242</v>
      </c>
      <c r="B222" s="88" t="s">
        <v>382</v>
      </c>
      <c r="C222" s="89"/>
      <c r="D222" s="91">
        <f>SUM(D223)</f>
        <v>5</v>
      </c>
      <c r="E222" s="91">
        <f>SUM(E223)</f>
        <v>5</v>
      </c>
      <c r="F222" s="193">
        <f t="shared" si="6"/>
        <v>100</v>
      </c>
    </row>
    <row r="223" spans="1:6" ht="30.75" thickBot="1">
      <c r="A223" s="98" t="s">
        <v>127</v>
      </c>
      <c r="B223" s="87" t="s">
        <v>382</v>
      </c>
      <c r="C223" s="90">
        <v>200</v>
      </c>
      <c r="D223" s="91">
        <v>5</v>
      </c>
      <c r="E223" s="213">
        <v>5</v>
      </c>
      <c r="F223" s="193">
        <f t="shared" si="6"/>
        <v>100</v>
      </c>
    </row>
    <row r="224" spans="1:6" s="203" customFormat="1" ht="15" thickBot="1">
      <c r="A224" s="205" t="s">
        <v>94</v>
      </c>
      <c r="B224" s="200" t="s">
        <v>254</v>
      </c>
      <c r="C224" s="201"/>
      <c r="D224" s="97">
        <f>SUM(D225)</f>
        <v>870.5</v>
      </c>
      <c r="E224" s="97">
        <f>SUM(E225)</f>
        <v>870.5</v>
      </c>
      <c r="F224" s="202">
        <f t="shared" si="6"/>
        <v>100</v>
      </c>
    </row>
    <row r="225" spans="1:6" ht="15.75" customHeight="1" thickBot="1">
      <c r="A225" s="81" t="s">
        <v>95</v>
      </c>
      <c r="B225" s="88" t="s">
        <v>255</v>
      </c>
      <c r="C225" s="89"/>
      <c r="D225" s="91">
        <f>SUM(D226)</f>
        <v>870.5</v>
      </c>
      <c r="E225" s="91">
        <f>SUM(E226:E226)</f>
        <v>870.5</v>
      </c>
      <c r="F225" s="193">
        <f t="shared" si="6"/>
        <v>100</v>
      </c>
    </row>
    <row r="226" spans="1:6" ht="60.75" thickBot="1">
      <c r="A226" s="98" t="s">
        <v>78</v>
      </c>
      <c r="B226" s="87" t="s">
        <v>255</v>
      </c>
      <c r="C226" s="90">
        <v>100</v>
      </c>
      <c r="D226" s="91">
        <v>870.5</v>
      </c>
      <c r="E226" s="213">
        <v>870.5</v>
      </c>
      <c r="F226" s="193">
        <f t="shared" si="6"/>
        <v>100</v>
      </c>
    </row>
    <row r="227" spans="1:6" s="203" customFormat="1" ht="15" thickBot="1">
      <c r="A227" s="206" t="s">
        <v>289</v>
      </c>
      <c r="B227" s="30" t="s">
        <v>287</v>
      </c>
      <c r="C227" s="31"/>
      <c r="D227" s="109">
        <f>SUM(D228)</f>
        <v>476.5</v>
      </c>
      <c r="E227" s="109">
        <f>SUM(E228)</f>
        <v>476.5</v>
      </c>
      <c r="F227" s="202">
        <f t="shared" si="6"/>
        <v>100</v>
      </c>
    </row>
    <row r="228" spans="1:6" ht="15.75" customHeight="1" thickBot="1">
      <c r="A228" s="110" t="s">
        <v>95</v>
      </c>
      <c r="B228" s="19" t="s">
        <v>288</v>
      </c>
      <c r="C228" s="11"/>
      <c r="D228" s="161">
        <f>SUM(D229:D230)</f>
        <v>476.5</v>
      </c>
      <c r="E228" s="161">
        <f>SUM(E229:E230)</f>
        <v>476.5</v>
      </c>
      <c r="F228" s="193">
        <f t="shared" si="6"/>
        <v>100</v>
      </c>
    </row>
    <row r="229" spans="1:6" ht="60.75" thickBot="1">
      <c r="A229" s="98" t="s">
        <v>78</v>
      </c>
      <c r="B229" s="15" t="s">
        <v>288</v>
      </c>
      <c r="C229" s="12" t="s">
        <v>80</v>
      </c>
      <c r="D229" s="161">
        <v>468.9</v>
      </c>
      <c r="E229" s="213">
        <v>468.9</v>
      </c>
      <c r="F229" s="193">
        <f t="shared" si="6"/>
        <v>100</v>
      </c>
    </row>
    <row r="230" spans="1:6" ht="30.75" thickBot="1">
      <c r="A230" s="98" t="s">
        <v>127</v>
      </c>
      <c r="B230" s="15" t="s">
        <v>288</v>
      </c>
      <c r="C230" s="12" t="s">
        <v>81</v>
      </c>
      <c r="D230" s="161">
        <v>7.6</v>
      </c>
      <c r="E230" s="213">
        <v>7.6</v>
      </c>
      <c r="F230" s="193">
        <f t="shared" si="6"/>
        <v>100</v>
      </c>
    </row>
    <row r="231" spans="1:6" s="203" customFormat="1" ht="15" thickBot="1">
      <c r="A231" s="205" t="s">
        <v>96</v>
      </c>
      <c r="B231" s="200" t="s">
        <v>256</v>
      </c>
      <c r="C231" s="201"/>
      <c r="D231" s="97">
        <f>SUM(D232)</f>
        <v>398</v>
      </c>
      <c r="E231" s="97">
        <f>SUM(E232)</f>
        <v>397.4</v>
      </c>
      <c r="F231" s="202">
        <f t="shared" si="6"/>
        <v>99.849246231155774</v>
      </c>
    </row>
    <row r="232" spans="1:6" ht="15.75" customHeight="1" thickBot="1">
      <c r="A232" s="81" t="s">
        <v>95</v>
      </c>
      <c r="B232" s="88" t="s">
        <v>257</v>
      </c>
      <c r="C232" s="89"/>
      <c r="D232" s="91">
        <f>SUM(D233:D235)</f>
        <v>398</v>
      </c>
      <c r="E232" s="91">
        <f>SUM(E233:E235)</f>
        <v>397.4</v>
      </c>
      <c r="F232" s="193">
        <f t="shared" si="6"/>
        <v>99.849246231155774</v>
      </c>
    </row>
    <row r="233" spans="1:6" ht="60.75" thickBot="1">
      <c r="A233" s="98" t="s">
        <v>78</v>
      </c>
      <c r="B233" s="87" t="s">
        <v>257</v>
      </c>
      <c r="C233" s="90">
        <v>100</v>
      </c>
      <c r="D233" s="161">
        <v>281.3</v>
      </c>
      <c r="E233" s="213">
        <v>281.3</v>
      </c>
      <c r="F233" s="193">
        <f t="shared" si="6"/>
        <v>100</v>
      </c>
    </row>
    <row r="234" spans="1:6" ht="30.75" thickBot="1">
      <c r="A234" s="98" t="s">
        <v>127</v>
      </c>
      <c r="B234" s="87" t="s">
        <v>257</v>
      </c>
      <c r="C234" s="90">
        <v>200</v>
      </c>
      <c r="D234" s="161">
        <v>116.6</v>
      </c>
      <c r="E234" s="213">
        <v>116.1</v>
      </c>
      <c r="F234" s="193">
        <f t="shared" si="6"/>
        <v>99.57118353344768</v>
      </c>
    </row>
    <row r="235" spans="1:6" ht="15.75" thickBot="1">
      <c r="A235" s="98" t="s">
        <v>79</v>
      </c>
      <c r="B235" s="87" t="s">
        <v>257</v>
      </c>
      <c r="C235" s="90">
        <v>800</v>
      </c>
      <c r="D235" s="91">
        <v>0.1</v>
      </c>
      <c r="E235" s="213">
        <v>0</v>
      </c>
      <c r="F235" s="193">
        <f t="shared" si="6"/>
        <v>0</v>
      </c>
    </row>
    <row r="236" spans="1:6" s="203" customFormat="1" ht="29.25" thickBot="1">
      <c r="A236" s="111" t="s">
        <v>267</v>
      </c>
      <c r="B236" s="200" t="s">
        <v>268</v>
      </c>
      <c r="C236" s="204"/>
      <c r="D236" s="109">
        <f>SUM(D237)</f>
        <v>2270.7000000000003</v>
      </c>
      <c r="E236" s="109">
        <f>SUM(E237)</f>
        <v>71.8</v>
      </c>
      <c r="F236" s="202">
        <f t="shared" si="6"/>
        <v>3.1620205223058959</v>
      </c>
    </row>
    <row r="237" spans="1:6" ht="15.75" thickBot="1">
      <c r="A237" s="103" t="s">
        <v>269</v>
      </c>
      <c r="B237" s="88" t="s">
        <v>102</v>
      </c>
      <c r="C237" s="89"/>
      <c r="D237" s="91">
        <f>SUM(D238,D242,D244)</f>
        <v>2270.7000000000003</v>
      </c>
      <c r="E237" s="91">
        <f>SUM(E238,E242,E244)</f>
        <v>71.8</v>
      </c>
      <c r="F237" s="193">
        <f t="shared" si="6"/>
        <v>3.1620205223058959</v>
      </c>
    </row>
    <row r="238" spans="1:6" ht="15.75" thickBot="1">
      <c r="A238" s="81" t="s">
        <v>103</v>
      </c>
      <c r="B238" s="88" t="s">
        <v>104</v>
      </c>
      <c r="C238" s="89"/>
      <c r="D238" s="91">
        <f>SUM(D239)</f>
        <v>61.3</v>
      </c>
      <c r="E238" s="91">
        <f>SUM(E239:E241)</f>
        <v>61.3</v>
      </c>
      <c r="F238" s="193">
        <f t="shared" si="6"/>
        <v>100</v>
      </c>
    </row>
    <row r="239" spans="1:6" ht="30.75" thickBot="1">
      <c r="A239" s="98" t="s">
        <v>127</v>
      </c>
      <c r="B239" s="87" t="s">
        <v>104</v>
      </c>
      <c r="C239" s="90">
        <v>200</v>
      </c>
      <c r="D239" s="91">
        <v>61.3</v>
      </c>
      <c r="E239" s="213">
        <v>9.3000000000000007</v>
      </c>
      <c r="F239" s="193">
        <f t="shared" si="6"/>
        <v>15.171288743882545</v>
      </c>
    </row>
    <row r="240" spans="1:6" ht="15.75" thickBot="1">
      <c r="A240" s="98" t="s">
        <v>83</v>
      </c>
      <c r="B240" s="87" t="s">
        <v>386</v>
      </c>
      <c r="C240" s="90">
        <v>300</v>
      </c>
      <c r="D240" s="91"/>
      <c r="E240" s="213">
        <v>32.299999999999997</v>
      </c>
      <c r="F240" s="193" t="e">
        <f t="shared" si="6"/>
        <v>#DIV/0!</v>
      </c>
    </row>
    <row r="241" spans="1:6" ht="30.75" thickBot="1">
      <c r="A241" s="98" t="s">
        <v>88</v>
      </c>
      <c r="B241" s="87" t="s">
        <v>386</v>
      </c>
      <c r="C241" s="90">
        <v>600</v>
      </c>
      <c r="D241" s="91"/>
      <c r="E241" s="213">
        <v>19.7</v>
      </c>
      <c r="F241" s="193" t="e">
        <f t="shared" si="6"/>
        <v>#DIV/0!</v>
      </c>
    </row>
    <row r="242" spans="1:6" ht="31.5" customHeight="1" thickBot="1">
      <c r="A242" s="81" t="s">
        <v>105</v>
      </c>
      <c r="B242" s="88" t="s">
        <v>106</v>
      </c>
      <c r="C242" s="89"/>
      <c r="D242" s="91">
        <f>SUM(D243)</f>
        <v>224</v>
      </c>
      <c r="E242" s="91">
        <f>SUM(E243)</f>
        <v>10.5</v>
      </c>
      <c r="F242" s="193">
        <f t="shared" si="6"/>
        <v>4.6874999999999991</v>
      </c>
    </row>
    <row r="243" spans="1:6" ht="30.75" thickBot="1">
      <c r="A243" s="98" t="s">
        <v>127</v>
      </c>
      <c r="B243" s="87" t="s">
        <v>106</v>
      </c>
      <c r="C243" s="90">
        <v>200</v>
      </c>
      <c r="D243" s="91">
        <v>224</v>
      </c>
      <c r="E243" s="213">
        <v>10.5</v>
      </c>
      <c r="F243" s="193">
        <f t="shared" si="6"/>
        <v>4.6874999999999991</v>
      </c>
    </row>
    <row r="244" spans="1:6" ht="45.75" thickBot="1">
      <c r="A244" s="81" t="s">
        <v>376</v>
      </c>
      <c r="B244" s="88" t="s">
        <v>377</v>
      </c>
      <c r="C244" s="189"/>
      <c r="D244" s="190">
        <f>SUM(D245)</f>
        <v>1985.4</v>
      </c>
      <c r="E244" s="190">
        <f>SUM(E245)</f>
        <v>0</v>
      </c>
      <c r="F244" s="193">
        <f t="shared" si="6"/>
        <v>0</v>
      </c>
    </row>
    <row r="245" spans="1:6" ht="30.75" thickBot="1">
      <c r="A245" s="98" t="s">
        <v>127</v>
      </c>
      <c r="B245" s="87" t="s">
        <v>377</v>
      </c>
      <c r="C245" s="189">
        <v>200</v>
      </c>
      <c r="D245" s="190">
        <v>1985.4</v>
      </c>
      <c r="E245" s="213">
        <v>0</v>
      </c>
      <c r="F245" s="193">
        <f t="shared" si="6"/>
        <v>0</v>
      </c>
    </row>
    <row r="246" spans="1:6" ht="19.5" thickBot="1">
      <c r="A246" s="92" t="s">
        <v>270</v>
      </c>
      <c r="B246" s="93"/>
      <c r="C246" s="94"/>
      <c r="D246" s="95">
        <f>SUM(D9,D64,D98,D107,D134,D190,D214,D224,D231,D236,D87,D227,D82)</f>
        <v>146523.1</v>
      </c>
      <c r="E246" s="214">
        <f>SUM(E9,E64,E98,E107,E134,E190,E214,E224,E231,E236,E87,E227,E82)</f>
        <v>150930.19999999998</v>
      </c>
      <c r="F246" s="193">
        <f t="shared" si="6"/>
        <v>103.00778512057143</v>
      </c>
    </row>
  </sheetData>
  <mergeCells count="5">
    <mergeCell ref="A6:D6"/>
    <mergeCell ref="A1:E1"/>
    <mergeCell ref="A2:E2"/>
    <mergeCell ref="A3:E3"/>
    <mergeCell ref="A4:E4"/>
  </mergeCells>
  <pageMargins left="0.59055118110236227" right="0.19685039370078741" top="0.19685039370078741" bottom="0.19685039370078741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получатели </vt:lpstr>
      <vt:lpstr>отрасли </vt:lpstr>
      <vt:lpstr>ЦС</vt:lpstr>
      <vt:lpstr>'получатели '!Заголовки_для_печати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</dc:creator>
  <cp:lastModifiedBy>f</cp:lastModifiedBy>
  <cp:lastPrinted>2019-03-14T07:22:05Z</cp:lastPrinted>
  <dcterms:created xsi:type="dcterms:W3CDTF">2012-12-11T08:33:08Z</dcterms:created>
  <dcterms:modified xsi:type="dcterms:W3CDTF">2019-03-14T07:23:41Z</dcterms:modified>
</cp:coreProperties>
</file>