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/>
  </bookViews>
  <sheets>
    <sheet name="получатели " sheetId="4" r:id="rId1"/>
    <sheet name="отрасли  " sheetId="5" r:id="rId2"/>
    <sheet name="ЦС " sheetId="6" r:id="rId3"/>
  </sheets>
  <definedNames>
    <definedName name="_xlnm.Print_Titles" localSheetId="0">'получатели '!$9:$10</definedName>
  </definedNames>
  <calcPr calcId="125725"/>
</workbook>
</file>

<file path=xl/calcChain.xml><?xml version="1.0" encoding="utf-8"?>
<calcChain xmlns="http://schemas.openxmlformats.org/spreadsheetml/2006/main">
  <c r="E177" i="6"/>
  <c r="D177"/>
  <c r="G210" i="5"/>
  <c r="F210"/>
  <c r="H170" i="4"/>
  <c r="G170"/>
  <c r="E147" i="6"/>
  <c r="E64"/>
  <c r="E63" s="1"/>
  <c r="E62" s="1"/>
  <c r="D64"/>
  <c r="D63" s="1"/>
  <c r="D62" s="1"/>
  <c r="E53"/>
  <c r="E52" s="1"/>
  <c r="E51" s="1"/>
  <c r="E50" s="1"/>
  <c r="D53"/>
  <c r="D52" s="1"/>
  <c r="D51" s="1"/>
  <c r="D50" s="1"/>
  <c r="E20"/>
  <c r="D20"/>
  <c r="E60"/>
  <c r="D60"/>
  <c r="E58"/>
  <c r="D58"/>
  <c r="G57" i="5"/>
  <c r="F57"/>
  <c r="G55"/>
  <c r="G54" s="1"/>
  <c r="G53" s="1"/>
  <c r="G52" s="1"/>
  <c r="F55"/>
  <c r="G120"/>
  <c r="F120"/>
  <c r="E57" i="6" l="1"/>
  <c r="E56" s="1"/>
  <c r="E55" s="1"/>
  <c r="D57"/>
  <c r="D56" s="1"/>
  <c r="D55" s="1"/>
  <c r="F54" i="5"/>
  <c r="F53" s="1"/>
  <c r="F52" s="1"/>
  <c r="G140" l="1"/>
  <c r="G139" s="1"/>
  <c r="G138" s="1"/>
  <c r="G137" s="1"/>
  <c r="G136" s="1"/>
  <c r="F140"/>
  <c r="F139" s="1"/>
  <c r="F138" s="1"/>
  <c r="F137" s="1"/>
  <c r="F136" s="1"/>
  <c r="G102"/>
  <c r="G101" s="1"/>
  <c r="G100" s="1"/>
  <c r="G99" s="1"/>
  <c r="G98" s="1"/>
  <c r="F102"/>
  <c r="F101" s="1"/>
  <c r="F100" s="1"/>
  <c r="F99" s="1"/>
  <c r="F98" s="1"/>
  <c r="H202" i="4"/>
  <c r="H201" s="1"/>
  <c r="H200" s="1"/>
  <c r="H199" s="1"/>
  <c r="H198" s="1"/>
  <c r="H197" s="1"/>
  <c r="G202"/>
  <c r="G201" s="1"/>
  <c r="G200" s="1"/>
  <c r="G199" s="1"/>
  <c r="G198" s="1"/>
  <c r="G197" s="1"/>
  <c r="H179"/>
  <c r="H177"/>
  <c r="G179"/>
  <c r="G177"/>
  <c r="H97"/>
  <c r="H96" s="1"/>
  <c r="H95" s="1"/>
  <c r="H94" s="1"/>
  <c r="H93" s="1"/>
  <c r="G97"/>
  <c r="G96" s="1"/>
  <c r="H44"/>
  <c r="H42"/>
  <c r="G44"/>
  <c r="G42"/>
  <c r="H176" l="1"/>
  <c r="H175" s="1"/>
  <c r="H174" s="1"/>
  <c r="G41"/>
  <c r="G40" s="1"/>
  <c r="G39" s="1"/>
  <c r="G176"/>
  <c r="G175" s="1"/>
  <c r="G174" s="1"/>
  <c r="G95"/>
  <c r="G94" s="1"/>
  <c r="G93" s="1"/>
  <c r="H41"/>
  <c r="H40" s="1"/>
  <c r="H39" s="1"/>
  <c r="E153" i="6"/>
  <c r="D153"/>
  <c r="G109" i="5"/>
  <c r="G108" s="1"/>
  <c r="G107" s="1"/>
  <c r="G106" s="1"/>
  <c r="G105" s="1"/>
  <c r="F109"/>
  <c r="F108" s="1"/>
  <c r="F107" s="1"/>
  <c r="F106" s="1"/>
  <c r="F105" s="1"/>
  <c r="H209" i="4"/>
  <c r="H208" s="1"/>
  <c r="H207" s="1"/>
  <c r="H206" s="1"/>
  <c r="H205" s="1"/>
  <c r="H204" s="1"/>
  <c r="G209"/>
  <c r="G208" s="1"/>
  <c r="G207" s="1"/>
  <c r="G206" s="1"/>
  <c r="G205" s="1"/>
  <c r="G204" s="1"/>
  <c r="H184" l="1"/>
  <c r="H183" s="1"/>
  <c r="H182" s="1"/>
  <c r="G184"/>
  <c r="G183" s="1"/>
  <c r="G182" s="1"/>
  <c r="G78" i="5"/>
  <c r="F78"/>
  <c r="E118" i="6"/>
  <c r="D118"/>
  <c r="E163"/>
  <c r="D163"/>
  <c r="E161"/>
  <c r="D161"/>
  <c r="E48"/>
  <c r="E47" s="1"/>
  <c r="D48"/>
  <c r="D47" s="1"/>
  <c r="G256" i="5"/>
  <c r="F256"/>
  <c r="G254"/>
  <c r="F254"/>
  <c r="G159"/>
  <c r="G158" s="1"/>
  <c r="G157" s="1"/>
  <c r="G156" s="1"/>
  <c r="G155" s="1"/>
  <c r="F159"/>
  <c r="F158" s="1"/>
  <c r="F157" s="1"/>
  <c r="F156" s="1"/>
  <c r="F155" s="1"/>
  <c r="H223" i="4"/>
  <c r="H222" s="1"/>
  <c r="H221" s="1"/>
  <c r="H220" s="1"/>
  <c r="H219" s="1"/>
  <c r="G223"/>
  <c r="G222" s="1"/>
  <c r="G221" s="1"/>
  <c r="G220" s="1"/>
  <c r="G219" s="1"/>
  <c r="H150"/>
  <c r="H148"/>
  <c r="G150"/>
  <c r="G148"/>
  <c r="E139" i="6"/>
  <c r="E138" s="1"/>
  <c r="D139"/>
  <c r="D138" s="1"/>
  <c r="E80"/>
  <c r="D80"/>
  <c r="E178"/>
  <c r="E173"/>
  <c r="E172" s="1"/>
  <c r="E169"/>
  <c r="E168" s="1"/>
  <c r="E166"/>
  <c r="E165" s="1"/>
  <c r="E159"/>
  <c r="E151"/>
  <c r="E149"/>
  <c r="E144"/>
  <c r="E142"/>
  <c r="E134"/>
  <c r="E132"/>
  <c r="E130"/>
  <c r="E126"/>
  <c r="E122"/>
  <c r="E120"/>
  <c r="E116"/>
  <c r="E113"/>
  <c r="E110"/>
  <c r="E108"/>
  <c r="E106"/>
  <c r="E104"/>
  <c r="E101"/>
  <c r="E97"/>
  <c r="E92"/>
  <c r="E90"/>
  <c r="E88"/>
  <c r="E86"/>
  <c r="E84"/>
  <c r="E78"/>
  <c r="E76"/>
  <c r="E71"/>
  <c r="E69"/>
  <c r="E45"/>
  <c r="E44" s="1"/>
  <c r="E40"/>
  <c r="E39" s="1"/>
  <c r="E38" s="1"/>
  <c r="E36"/>
  <c r="E34"/>
  <c r="E31"/>
  <c r="E29"/>
  <c r="E27"/>
  <c r="E25"/>
  <c r="E23"/>
  <c r="E18"/>
  <c r="E16"/>
  <c r="E14"/>
  <c r="G242" i="5"/>
  <c r="G241" s="1"/>
  <c r="F242"/>
  <c r="F241" s="1"/>
  <c r="G226"/>
  <c r="G225" s="1"/>
  <c r="G224" s="1"/>
  <c r="G223" s="1"/>
  <c r="G134"/>
  <c r="F134"/>
  <c r="G270"/>
  <c r="G269" s="1"/>
  <c r="G268" s="1"/>
  <c r="G267" s="1"/>
  <c r="G266" s="1"/>
  <c r="G265" s="1"/>
  <c r="G263"/>
  <c r="G262" s="1"/>
  <c r="G261" s="1"/>
  <c r="G260" s="1"/>
  <c r="G259" s="1"/>
  <c r="G258" s="1"/>
  <c r="G252"/>
  <c r="G245"/>
  <c r="G244" s="1"/>
  <c r="G236"/>
  <c r="G235" s="1"/>
  <c r="G233"/>
  <c r="G232" s="1"/>
  <c r="G221"/>
  <c r="G220" s="1"/>
  <c r="G214"/>
  <c r="G213" s="1"/>
  <c r="G212" s="1"/>
  <c r="G211" s="1"/>
  <c r="G208"/>
  <c r="G207" s="1"/>
  <c r="G206" s="1"/>
  <c r="G205" s="1"/>
  <c r="G204" s="1"/>
  <c r="G202"/>
  <c r="G200"/>
  <c r="G194"/>
  <c r="G193" s="1"/>
  <c r="G191"/>
  <c r="G190" s="1"/>
  <c r="G186"/>
  <c r="G184"/>
  <c r="G182"/>
  <c r="G180"/>
  <c r="G178"/>
  <c r="G172"/>
  <c r="G170"/>
  <c r="G168"/>
  <c r="G166"/>
  <c r="G153"/>
  <c r="G152" s="1"/>
  <c r="G151" s="1"/>
  <c r="G150" s="1"/>
  <c r="G149" s="1"/>
  <c r="G147"/>
  <c r="G146" s="1"/>
  <c r="G145" s="1"/>
  <c r="G144" s="1"/>
  <c r="G143" s="1"/>
  <c r="G132"/>
  <c r="G130"/>
  <c r="G124"/>
  <c r="G122"/>
  <c r="G118"/>
  <c r="G116"/>
  <c r="G96"/>
  <c r="G95" s="1"/>
  <c r="G94" s="1"/>
  <c r="G93" s="1"/>
  <c r="G92" s="1"/>
  <c r="G89"/>
  <c r="G88" s="1"/>
  <c r="G87" s="1"/>
  <c r="G86" s="1"/>
  <c r="G85" s="1"/>
  <c r="G84" s="1"/>
  <c r="G82"/>
  <c r="G81" s="1"/>
  <c r="G80" s="1"/>
  <c r="G76"/>
  <c r="G73"/>
  <c r="G70"/>
  <c r="G68"/>
  <c r="G66"/>
  <c r="G62"/>
  <c r="G61" s="1"/>
  <c r="G49"/>
  <c r="G48" s="1"/>
  <c r="G43"/>
  <c r="G42" s="1"/>
  <c r="G39"/>
  <c r="G38" s="1"/>
  <c r="G37" s="1"/>
  <c r="G36" s="1"/>
  <c r="G33"/>
  <c r="G32" s="1"/>
  <c r="G31" s="1"/>
  <c r="G30" s="1"/>
  <c r="G29" s="1"/>
  <c r="G25"/>
  <c r="G24" s="1"/>
  <c r="G23" s="1"/>
  <c r="G22" s="1"/>
  <c r="G21" s="1"/>
  <c r="G18"/>
  <c r="G17" s="1"/>
  <c r="G16" s="1"/>
  <c r="G14"/>
  <c r="G13" s="1"/>
  <c r="G12" s="1"/>
  <c r="E125" i="6" l="1"/>
  <c r="E124"/>
  <c r="E22"/>
  <c r="E146"/>
  <c r="E75"/>
  <c r="E74" s="1"/>
  <c r="E158"/>
  <c r="E157" s="1"/>
  <c r="E156" s="1"/>
  <c r="E103"/>
  <c r="E96"/>
  <c r="E43"/>
  <c r="E42" s="1"/>
  <c r="G251" i="5"/>
  <c r="G250" s="1"/>
  <c r="G249" s="1"/>
  <c r="G248" s="1"/>
  <c r="G247" s="1"/>
  <c r="G65"/>
  <c r="G60" s="1"/>
  <c r="G142"/>
  <c r="G240"/>
  <c r="G239" s="1"/>
  <c r="G238" s="1"/>
  <c r="E68" i="6"/>
  <c r="E67" s="1"/>
  <c r="E66" s="1"/>
  <c r="E141"/>
  <c r="E129"/>
  <c r="E128" s="1"/>
  <c r="E33"/>
  <c r="E83"/>
  <c r="E82" s="1"/>
  <c r="E13"/>
  <c r="E176"/>
  <c r="G177" i="5"/>
  <c r="G176" s="1"/>
  <c r="G175" s="1"/>
  <c r="G129"/>
  <c r="G128" s="1"/>
  <c r="G127" s="1"/>
  <c r="G126" s="1"/>
  <c r="G47"/>
  <c r="G46" s="1"/>
  <c r="G199"/>
  <c r="G198" s="1"/>
  <c r="G197" s="1"/>
  <c r="G196" s="1"/>
  <c r="G165"/>
  <c r="G164" s="1"/>
  <c r="G163" s="1"/>
  <c r="G162" s="1"/>
  <c r="G231"/>
  <c r="G230" s="1"/>
  <c r="G229" s="1"/>
  <c r="G219"/>
  <c r="G218" s="1"/>
  <c r="G217" s="1"/>
  <c r="G216" s="1"/>
  <c r="G189"/>
  <c r="G188" s="1"/>
  <c r="G115"/>
  <c r="G114" s="1"/>
  <c r="G113" s="1"/>
  <c r="G112" s="1"/>
  <c r="G104" s="1"/>
  <c r="G35"/>
  <c r="G91"/>
  <c r="E137" i="6" l="1"/>
  <c r="E136" s="1"/>
  <c r="E73"/>
  <c r="E12"/>
  <c r="E11" s="1"/>
  <c r="E95"/>
  <c r="E94" s="1"/>
  <c r="G228" i="5"/>
  <c r="G59"/>
  <c r="G174"/>
  <c r="G161" s="1"/>
  <c r="G51" l="1"/>
  <c r="G11" s="1"/>
  <c r="G272" s="1"/>
  <c r="E180" i="6"/>
  <c r="H91" i="4" l="1"/>
  <c r="G91"/>
  <c r="H301" l="1"/>
  <c r="H300" s="1"/>
  <c r="H299" s="1"/>
  <c r="H298" s="1"/>
  <c r="H293"/>
  <c r="H292" s="1"/>
  <c r="H291" s="1"/>
  <c r="H290" s="1"/>
  <c r="H289" s="1"/>
  <c r="H288" s="1"/>
  <c r="H286"/>
  <c r="H285" s="1"/>
  <c r="H284" s="1"/>
  <c r="H283" s="1"/>
  <c r="H282" s="1"/>
  <c r="H281" s="1"/>
  <c r="H279"/>
  <c r="H278" s="1"/>
  <c r="H277" s="1"/>
  <c r="H276" s="1"/>
  <c r="H275" s="1"/>
  <c r="H274" s="1"/>
  <c r="H272"/>
  <c r="H271" s="1"/>
  <c r="H270" s="1"/>
  <c r="H269" s="1"/>
  <c r="H268" s="1"/>
  <c r="H266"/>
  <c r="H264"/>
  <c r="H258"/>
  <c r="H257" s="1"/>
  <c r="H255"/>
  <c r="H254" s="1"/>
  <c r="H250"/>
  <c r="H248"/>
  <c r="H246"/>
  <c r="H244"/>
  <c r="H242"/>
  <c r="H236"/>
  <c r="H234"/>
  <c r="H232"/>
  <c r="H230"/>
  <c r="H217"/>
  <c r="H216" s="1"/>
  <c r="H215" s="1"/>
  <c r="H214" s="1"/>
  <c r="H213" s="1"/>
  <c r="H212" s="1"/>
  <c r="H195"/>
  <c r="H194" s="1"/>
  <c r="H193" s="1"/>
  <c r="H192" s="1"/>
  <c r="H191" s="1"/>
  <c r="H190" s="1"/>
  <c r="H188"/>
  <c r="H187" s="1"/>
  <c r="H186" s="1"/>
  <c r="H171"/>
  <c r="H165"/>
  <c r="H164" s="1"/>
  <c r="H163" s="1"/>
  <c r="H162" s="1"/>
  <c r="H161" s="1"/>
  <c r="H156"/>
  <c r="H155" s="1"/>
  <c r="H154" s="1"/>
  <c r="H153" s="1"/>
  <c r="H152" s="1"/>
  <c r="H146"/>
  <c r="H145" s="1"/>
  <c r="H139"/>
  <c r="H138" s="1"/>
  <c r="H137" s="1"/>
  <c r="H136" s="1"/>
  <c r="H135" s="1"/>
  <c r="H133"/>
  <c r="H132" s="1"/>
  <c r="H130"/>
  <c r="H129" s="1"/>
  <c r="H123"/>
  <c r="H122" s="1"/>
  <c r="H121" s="1"/>
  <c r="H120" s="1"/>
  <c r="H118"/>
  <c r="H117" s="1"/>
  <c r="H111"/>
  <c r="H110" s="1"/>
  <c r="H109" s="1"/>
  <c r="H108" s="1"/>
  <c r="H107" s="1"/>
  <c r="H106" s="1"/>
  <c r="H104"/>
  <c r="H103" s="1"/>
  <c r="H102" s="1"/>
  <c r="H101" s="1"/>
  <c r="H100" s="1"/>
  <c r="H99" s="1"/>
  <c r="H89"/>
  <c r="H87"/>
  <c r="H81"/>
  <c r="H79"/>
  <c r="H77"/>
  <c r="H75"/>
  <c r="H73"/>
  <c r="H66"/>
  <c r="H65" s="1"/>
  <c r="H64" s="1"/>
  <c r="H63" s="1"/>
  <c r="H62" s="1"/>
  <c r="H61" s="1"/>
  <c r="H59"/>
  <c r="H56"/>
  <c r="H53"/>
  <c r="H51"/>
  <c r="H49"/>
  <c r="H36"/>
  <c r="H35" s="1"/>
  <c r="H34" s="1"/>
  <c r="H33" s="1"/>
  <c r="H32" s="1"/>
  <c r="H28"/>
  <c r="H27" s="1"/>
  <c r="H26" s="1"/>
  <c r="H25" s="1"/>
  <c r="H24" s="1"/>
  <c r="H22"/>
  <c r="H21" s="1"/>
  <c r="H20" s="1"/>
  <c r="H15"/>
  <c r="H14" s="1"/>
  <c r="H13" s="1"/>
  <c r="H12" s="1"/>
  <c r="H11" s="1"/>
  <c r="D178" i="6"/>
  <c r="D173"/>
  <c r="D172" s="1"/>
  <c r="D169"/>
  <c r="D168" s="1"/>
  <c r="D166"/>
  <c r="D165" s="1"/>
  <c r="D159"/>
  <c r="D158" s="1"/>
  <c r="D151"/>
  <c r="D149"/>
  <c r="D147"/>
  <c r="D144"/>
  <c r="D142"/>
  <c r="D134"/>
  <c r="D132"/>
  <c r="D130"/>
  <c r="D126"/>
  <c r="D122"/>
  <c r="D120"/>
  <c r="D116"/>
  <c r="D113"/>
  <c r="D110"/>
  <c r="D108"/>
  <c r="D106"/>
  <c r="D104"/>
  <c r="D101"/>
  <c r="D97"/>
  <c r="D92"/>
  <c r="D90"/>
  <c r="D88"/>
  <c r="D86"/>
  <c r="D84"/>
  <c r="D78"/>
  <c r="D76"/>
  <c r="D71"/>
  <c r="D69"/>
  <c r="D45"/>
  <c r="D44" s="1"/>
  <c r="D43" s="1"/>
  <c r="D40"/>
  <c r="D39" s="1"/>
  <c r="D38" s="1"/>
  <c r="D36"/>
  <c r="D34"/>
  <c r="D31"/>
  <c r="D29"/>
  <c r="D27"/>
  <c r="D25"/>
  <c r="D23"/>
  <c r="D18"/>
  <c r="D16"/>
  <c r="D14"/>
  <c r="F270" i="5"/>
  <c r="F269" s="1"/>
  <c r="F268" s="1"/>
  <c r="F267" s="1"/>
  <c r="F266" s="1"/>
  <c r="F265" s="1"/>
  <c r="F263"/>
  <c r="F262" s="1"/>
  <c r="F261" s="1"/>
  <c r="F260" s="1"/>
  <c r="F259" s="1"/>
  <c r="F258" s="1"/>
  <c r="F252"/>
  <c r="F251" s="1"/>
  <c r="F245"/>
  <c r="F244" s="1"/>
  <c r="F236"/>
  <c r="F235" s="1"/>
  <c r="F233"/>
  <c r="F232" s="1"/>
  <c r="F226"/>
  <c r="F225" s="1"/>
  <c r="F224" s="1"/>
  <c r="F223" s="1"/>
  <c r="F221"/>
  <c r="F220" s="1"/>
  <c r="F214"/>
  <c r="F213" s="1"/>
  <c r="F212" s="1"/>
  <c r="F211" s="1"/>
  <c r="F208"/>
  <c r="F207" s="1"/>
  <c r="F206" s="1"/>
  <c r="F205" s="1"/>
  <c r="F204" s="1"/>
  <c r="F202"/>
  <c r="F200"/>
  <c r="F194"/>
  <c r="F193" s="1"/>
  <c r="F191"/>
  <c r="F190" s="1"/>
  <c r="F186"/>
  <c r="F184"/>
  <c r="F182"/>
  <c r="F180"/>
  <c r="F178"/>
  <c r="F172"/>
  <c r="F170"/>
  <c r="F168"/>
  <c r="F166"/>
  <c r="F153"/>
  <c r="F152" s="1"/>
  <c r="F151" s="1"/>
  <c r="F150" s="1"/>
  <c r="F149" s="1"/>
  <c r="F147"/>
  <c r="F146" s="1"/>
  <c r="F145" s="1"/>
  <c r="F144" s="1"/>
  <c r="F143" s="1"/>
  <c r="F132"/>
  <c r="F130"/>
  <c r="F124"/>
  <c r="F122"/>
  <c r="F118"/>
  <c r="F116"/>
  <c r="F96"/>
  <c r="F95" s="1"/>
  <c r="F94" s="1"/>
  <c r="F93" s="1"/>
  <c r="F92" s="1"/>
  <c r="F89"/>
  <c r="F88" s="1"/>
  <c r="F87" s="1"/>
  <c r="F86" s="1"/>
  <c r="F85" s="1"/>
  <c r="F84" s="1"/>
  <c r="F82"/>
  <c r="F81" s="1"/>
  <c r="F80" s="1"/>
  <c r="F76"/>
  <c r="F73"/>
  <c r="F70"/>
  <c r="F68"/>
  <c r="F66"/>
  <c r="F62"/>
  <c r="F61" s="1"/>
  <c r="F49"/>
  <c r="F48" s="1"/>
  <c r="F43"/>
  <c r="F42" s="1"/>
  <c r="F39"/>
  <c r="F38" s="1"/>
  <c r="F37" s="1"/>
  <c r="F36" s="1"/>
  <c r="F33"/>
  <c r="F32" s="1"/>
  <c r="F31" s="1"/>
  <c r="F30" s="1"/>
  <c r="F29" s="1"/>
  <c r="F25"/>
  <c r="F24" s="1"/>
  <c r="F23" s="1"/>
  <c r="F22" s="1"/>
  <c r="F21" s="1"/>
  <c r="F18"/>
  <c r="F17" s="1"/>
  <c r="F16" s="1"/>
  <c r="F14"/>
  <c r="F13" s="1"/>
  <c r="F12" s="1"/>
  <c r="G15" i="4"/>
  <c r="G14" s="1"/>
  <c r="G13" s="1"/>
  <c r="G12" s="1"/>
  <c r="G11" s="1"/>
  <c r="G22"/>
  <c r="G21" s="1"/>
  <c r="G20" s="1"/>
  <c r="G28"/>
  <c r="G27" s="1"/>
  <c r="G26" s="1"/>
  <c r="G25" s="1"/>
  <c r="G24" s="1"/>
  <c r="G36"/>
  <c r="G35" s="1"/>
  <c r="G34" s="1"/>
  <c r="G33" s="1"/>
  <c r="G32" s="1"/>
  <c r="G49"/>
  <c r="G51"/>
  <c r="G53"/>
  <c r="G56"/>
  <c r="G59"/>
  <c r="G66"/>
  <c r="G65" s="1"/>
  <c r="G64" s="1"/>
  <c r="G63" s="1"/>
  <c r="G62" s="1"/>
  <c r="G61" s="1"/>
  <c r="G73"/>
  <c r="G75"/>
  <c r="G77"/>
  <c r="G79"/>
  <c r="G81"/>
  <c r="G87"/>
  <c r="G89"/>
  <c r="G104"/>
  <c r="G103" s="1"/>
  <c r="G102" s="1"/>
  <c r="G101" s="1"/>
  <c r="G100" s="1"/>
  <c r="G99" s="1"/>
  <c r="G111"/>
  <c r="G110" s="1"/>
  <c r="G109" s="1"/>
  <c r="G108" s="1"/>
  <c r="G107" s="1"/>
  <c r="G106" s="1"/>
  <c r="G118"/>
  <c r="G117" s="1"/>
  <c r="G123"/>
  <c r="G122" s="1"/>
  <c r="G121" s="1"/>
  <c r="G120" s="1"/>
  <c r="G130"/>
  <c r="G129" s="1"/>
  <c r="G133"/>
  <c r="G132" s="1"/>
  <c r="G139"/>
  <c r="G138" s="1"/>
  <c r="G137" s="1"/>
  <c r="G136" s="1"/>
  <c r="G135" s="1"/>
  <c r="G146"/>
  <c r="G145" s="1"/>
  <c r="G156"/>
  <c r="G155" s="1"/>
  <c r="G154" s="1"/>
  <c r="G153" s="1"/>
  <c r="G152" s="1"/>
  <c r="G165"/>
  <c r="G164" s="1"/>
  <c r="G163" s="1"/>
  <c r="G162" s="1"/>
  <c r="G161" s="1"/>
  <c r="G171"/>
  <c r="G188"/>
  <c r="G187" s="1"/>
  <c r="G186" s="1"/>
  <c r="G181" s="1"/>
  <c r="G173" s="1"/>
  <c r="G195"/>
  <c r="G194" s="1"/>
  <c r="G193" s="1"/>
  <c r="G192" s="1"/>
  <c r="G191" s="1"/>
  <c r="G190" s="1"/>
  <c r="G217"/>
  <c r="G216" s="1"/>
  <c r="G215" s="1"/>
  <c r="G214" s="1"/>
  <c r="G213" s="1"/>
  <c r="G212" s="1"/>
  <c r="G230"/>
  <c r="G232"/>
  <c r="G234"/>
  <c r="G236"/>
  <c r="G242"/>
  <c r="G244"/>
  <c r="G246"/>
  <c r="G248"/>
  <c r="G250"/>
  <c r="G255"/>
  <c r="G254" s="1"/>
  <c r="G258"/>
  <c r="G257" s="1"/>
  <c r="G264"/>
  <c r="G266"/>
  <c r="G272"/>
  <c r="G271" s="1"/>
  <c r="G270" s="1"/>
  <c r="G269" s="1"/>
  <c r="G268" s="1"/>
  <c r="G279"/>
  <c r="G278" s="1"/>
  <c r="G277" s="1"/>
  <c r="G276" s="1"/>
  <c r="G275" s="1"/>
  <c r="G274" s="1"/>
  <c r="G286"/>
  <c r="G285" s="1"/>
  <c r="G284" s="1"/>
  <c r="G283" s="1"/>
  <c r="G282" s="1"/>
  <c r="G281" s="1"/>
  <c r="G293"/>
  <c r="G292" s="1"/>
  <c r="G291" s="1"/>
  <c r="G290" s="1"/>
  <c r="G289" s="1"/>
  <c r="G288" s="1"/>
  <c r="G301"/>
  <c r="G300" s="1"/>
  <c r="G299" s="1"/>
  <c r="G298" s="1"/>
  <c r="D125" i="6" l="1"/>
  <c r="D124"/>
  <c r="D22"/>
  <c r="D75"/>
  <c r="D74" s="1"/>
  <c r="D146"/>
  <c r="F65" i="5"/>
  <c r="F60" s="1"/>
  <c r="H181" i="4"/>
  <c r="H173" s="1"/>
  <c r="D103" i="6"/>
  <c r="D96"/>
  <c r="F142" i="5"/>
  <c r="D129" i="6"/>
  <c r="D128" s="1"/>
  <c r="D33"/>
  <c r="D68"/>
  <c r="D67" s="1"/>
  <c r="D66" s="1"/>
  <c r="D13"/>
  <c r="D83"/>
  <c r="D82" s="1"/>
  <c r="D176"/>
  <c r="D141"/>
  <c r="D42"/>
  <c r="D157"/>
  <c r="D156" s="1"/>
  <c r="F240" i="5"/>
  <c r="F239" s="1"/>
  <c r="F238" s="1"/>
  <c r="F91"/>
  <c r="F177"/>
  <c r="F176" s="1"/>
  <c r="F175" s="1"/>
  <c r="F129"/>
  <c r="F128" s="1"/>
  <c r="F127" s="1"/>
  <c r="F126" s="1"/>
  <c r="F219"/>
  <c r="F218" s="1"/>
  <c r="F217" s="1"/>
  <c r="F216" s="1"/>
  <c r="F199"/>
  <c r="F198" s="1"/>
  <c r="F197" s="1"/>
  <c r="F196" s="1"/>
  <c r="F47"/>
  <c r="F46" s="1"/>
  <c r="F115"/>
  <c r="F114" s="1"/>
  <c r="F113" s="1"/>
  <c r="F112" s="1"/>
  <c r="F104" s="1"/>
  <c r="F35"/>
  <c r="F165"/>
  <c r="F164" s="1"/>
  <c r="F163" s="1"/>
  <c r="F162" s="1"/>
  <c r="F231"/>
  <c r="F230" s="1"/>
  <c r="F229" s="1"/>
  <c r="F250"/>
  <c r="F249" s="1"/>
  <c r="F248" s="1"/>
  <c r="F247" s="1"/>
  <c r="G241" i="4"/>
  <c r="G240" s="1"/>
  <c r="G239" s="1"/>
  <c r="H241"/>
  <c r="H240" s="1"/>
  <c r="H239" s="1"/>
  <c r="G169"/>
  <c r="G168" s="1"/>
  <c r="G263"/>
  <c r="G262" s="1"/>
  <c r="G261" s="1"/>
  <c r="G260" s="1"/>
  <c r="H72"/>
  <c r="H71" s="1"/>
  <c r="H70" s="1"/>
  <c r="H69" s="1"/>
  <c r="H86"/>
  <c r="H85" s="1"/>
  <c r="H84" s="1"/>
  <c r="H83" s="1"/>
  <c r="G86"/>
  <c r="G85" s="1"/>
  <c r="G84" s="1"/>
  <c r="G83" s="1"/>
  <c r="G116"/>
  <c r="G115" s="1"/>
  <c r="G114" s="1"/>
  <c r="G113" s="1"/>
  <c r="H253"/>
  <c r="H252" s="1"/>
  <c r="G297"/>
  <c r="G296" s="1"/>
  <c r="G295" s="1"/>
  <c r="H263"/>
  <c r="H262" s="1"/>
  <c r="H261" s="1"/>
  <c r="H260" s="1"/>
  <c r="H128"/>
  <c r="H127" s="1"/>
  <c r="H126" s="1"/>
  <c r="H125" s="1"/>
  <c r="G253"/>
  <c r="G252" s="1"/>
  <c r="G72"/>
  <c r="G71" s="1"/>
  <c r="G70" s="1"/>
  <c r="G69" s="1"/>
  <c r="H169"/>
  <c r="H168" s="1"/>
  <c r="G128"/>
  <c r="G127" s="1"/>
  <c r="G126" s="1"/>
  <c r="G125" s="1"/>
  <c r="G48"/>
  <c r="G47" s="1"/>
  <c r="G229"/>
  <c r="G228" s="1"/>
  <c r="G227" s="1"/>
  <c r="G226" s="1"/>
  <c r="H116"/>
  <c r="H115" s="1"/>
  <c r="H114" s="1"/>
  <c r="H113" s="1"/>
  <c r="G144"/>
  <c r="G143" s="1"/>
  <c r="G142" s="1"/>
  <c r="G141" s="1"/>
  <c r="H48"/>
  <c r="H47" s="1"/>
  <c r="H46" s="1"/>
  <c r="H144"/>
  <c r="H143" s="1"/>
  <c r="H142" s="1"/>
  <c r="H141" s="1"/>
  <c r="H229"/>
  <c r="H228" s="1"/>
  <c r="H227" s="1"/>
  <c r="H226" s="1"/>
  <c r="H297"/>
  <c r="H296" s="1"/>
  <c r="H295" s="1"/>
  <c r="F189" i="5"/>
  <c r="F188" s="1"/>
  <c r="H68" i="4" l="1"/>
  <c r="G68"/>
  <c r="H38"/>
  <c r="H19" s="1"/>
  <c r="H18" s="1"/>
  <c r="G46"/>
  <c r="G38" s="1"/>
  <c r="G19" s="1"/>
  <c r="D137" i="6"/>
  <c r="D136" s="1"/>
  <c r="F228" i="5"/>
  <c r="D73" i="6"/>
  <c r="D12"/>
  <c r="D11" s="1"/>
  <c r="D95"/>
  <c r="D94" s="1"/>
  <c r="F174" i="5"/>
  <c r="F161" s="1"/>
  <c r="F59"/>
  <c r="H238" i="4"/>
  <c r="H225" s="1"/>
  <c r="G238"/>
  <c r="G225" s="1"/>
  <c r="H160"/>
  <c r="F51" i="5" l="1"/>
  <c r="F11" s="1"/>
  <c r="F272" s="1"/>
  <c r="H159" i="4"/>
  <c r="D180" i="6"/>
  <c r="G18" i="4"/>
  <c r="G160"/>
  <c r="G159" s="1"/>
  <c r="H304" l="1"/>
  <c r="G304"/>
</calcChain>
</file>

<file path=xl/sharedStrings.xml><?xml version="1.0" encoding="utf-8"?>
<sst xmlns="http://schemas.openxmlformats.org/spreadsheetml/2006/main" count="2621" uniqueCount="334">
  <si>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</si>
  <si>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</si>
  <si>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</si>
  <si>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</si>
  <si>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</si>
  <si>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</si>
  <si>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</si>
  <si>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</si>
  <si>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</si>
  <si>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</si>
  <si>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</si>
  <si>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</si>
  <si>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</si>
  <si>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</si>
  <si>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</si>
  <si>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</si>
  <si>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</si>
  <si>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</si>
  <si>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</si>
  <si>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</si>
  <si>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</si>
  <si>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</si>
  <si>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</si>
  <si>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</si>
  <si>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</si>
  <si>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</si>
  <si>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</si>
  <si>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</si>
  <si>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</si>
  <si>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</si>
  <si>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</si>
  <si>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</si>
  <si>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</si>
  <si>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</si>
  <si>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</si>
  <si>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</si>
  <si>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</si>
  <si>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</si>
  <si>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</si>
  <si>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</si>
  <si>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</si>
  <si>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</si>
  <si>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</si>
  <si>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</si>
  <si>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</si>
  <si>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</si>
  <si>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</si>
  <si>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</si>
  <si>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</si>
  <si>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</si>
  <si>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</si>
  <si>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</si>
  <si>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</si>
  <si>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</si>
  <si>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</si>
  <si>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</si>
  <si>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</si>
  <si>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</si>
  <si>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</si>
  <si>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</si>
  <si>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</si>
  <si>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</si>
  <si>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</si>
  <si>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</si>
  <si>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</si>
  <si>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</si>
  <si>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</si>
  <si>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</si>
  <si>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</si>
  <si>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</si>
  <si>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</si>
  <si>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</si>
  <si>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</si>
  <si>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</si>
  <si>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</si>
  <si>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</si>
  <si>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</si>
  <si>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</si>
  <si>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</si>
  <si>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</si>
  <si>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</si>
  <si>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</si>
  <si>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</si>
  <si>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</si>
  <si>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</si>
  <si>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</si>
  <si>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</si>
  <si>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</si>
  <si>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</si>
  <si>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</si>
  <si>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</si>
  <si>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</si>
  <si>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</si>
  <si>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</si>
  <si>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</si>
  <si>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</si>
  <si>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</si>
  <si>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</si>
  <si>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</si>
  <si>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</si>
  <si>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</si>
  <si>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</si>
  <si>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</si>
  <si>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</si>
  <si>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</si>
  <si>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</si>
  <si>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</si>
  <si>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</si>
  <si>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</si>
  <si>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</si>
  <si>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</si>
  <si>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</si>
  <si>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</si>
  <si>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</si>
  <si>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</si>
  <si>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</si>
  <si>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</si>
  <si>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</si>
  <si>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</si>
  <si>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</si>
  <si>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</si>
  <si>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</si>
  <si>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07 1 02 51180</t>
  </si>
  <si>
    <t>Основное мероприятие «Молодежь»</t>
  </si>
  <si>
    <t>01 0 00 00000</t>
  </si>
  <si>
    <t>01 2 00 00000</t>
  </si>
  <si>
    <t>01 2 02 00000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</si>
  <si>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</si>
  <si>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</si>
  <si>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</si>
  <si>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</si>
  <si>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06 0 00 00000</t>
  </si>
  <si>
    <t>06 1 00 00000</t>
  </si>
  <si>
    <t>06 1 01 00000</t>
  </si>
  <si>
    <t>06 2 01 00000</t>
  </si>
  <si>
    <t xml:space="preserve">06 2 01 41160 </t>
  </si>
  <si>
    <t>Компенсация расходов по возмещению убытков для обеспечения пассажирских  перевозок между поселениями в границах муниципального района</t>
  </si>
  <si>
    <t>Расходы  на  компенсацию расходов по возмещению убытков для обеспечения пассажирских перевозок в границах городского поселения в соответствии с переданными полномочиями</t>
  </si>
  <si>
    <t xml:space="preserve">06 2 01 80300 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</si>
  <si>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</si>
  <si>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</si>
  <si>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06 2 00 00000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</si>
  <si>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</si>
  <si>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</si>
  <si>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</si>
  <si>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</si>
  <si>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</si>
  <si>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</si>
  <si>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</si>
  <si>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</si>
  <si>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</si>
  <si>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</si>
  <si>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</si>
  <si>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</si>
  <si>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</si>
  <si>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</si>
  <si>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Иные межбюджетные трансферты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</si>
  <si>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</si>
  <si>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</si>
  <si>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</si>
  <si>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</si>
  <si>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</si>
  <si>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</si>
  <si>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</si>
  <si>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</si>
  <si>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</si>
  <si>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</si>
  <si>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</si>
  <si>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</si>
  <si>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</si>
  <si>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</si>
  <si>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</si>
  <si>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</si>
  <si>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</si>
  <si>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</si>
  <si>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Мероприятий по организации питания в муниципальных общеобразовательных учреждениях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</si>
  <si>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</si>
  <si>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</si>
  <si>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</si>
  <si>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</si>
  <si>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</si>
  <si>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</si>
  <si>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</si>
  <si>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</si>
  <si>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</si>
  <si>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</si>
  <si>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</si>
  <si>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</si>
  <si>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</si>
  <si>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</si>
  <si>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</si>
  <si>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</si>
  <si>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</si>
  <si>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</si>
  <si>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</si>
  <si>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</si>
  <si>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</si>
  <si>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</si>
  <si>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</si>
  <si>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</si>
  <si>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</si>
  <si>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</si>
  <si>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</si>
  <si>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</si>
  <si>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</si>
  <si>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</si>
  <si>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</si>
  <si>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</si>
  <si>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</si>
  <si>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</si>
  <si>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</si>
  <si>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</si>
  <si>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</si>
  <si>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</si>
  <si>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</si>
  <si>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</si>
  <si>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</si>
  <si>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>09 1 01 S1140</t>
  </si>
  <si>
    <t>Формирование районных фондов финансовой поддержки бюджетов поселений</t>
  </si>
  <si>
    <t>07 3 01 70000</t>
  </si>
  <si>
    <t>Код ЦСР</t>
  </si>
  <si>
    <t>Расходы на обеспечение функций органов местного самоуправления</t>
  </si>
  <si>
    <t>90 9 01 00000</t>
  </si>
  <si>
    <t>90 9 01 00900</t>
  </si>
  <si>
    <t>90 9 03 00000</t>
  </si>
  <si>
    <t>90 9 03 00900</t>
  </si>
  <si>
    <t>ВР</t>
  </si>
  <si>
    <t>Сумма</t>
  </si>
  <si>
    <r>
      <t>Софинансирование за счет средств муниципального образования на</t>
    </r>
    <r>
      <rPr>
        <sz val="11"/>
        <color rgb="FF000000"/>
        <rFont val="Times New Roman"/>
        <family val="1"/>
        <charset val="204"/>
      </rPr>
      <t xml:space="preserve">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</si>
  <si>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t>Наименование</t>
  </si>
  <si>
    <t>06 2 01 41160</t>
  </si>
  <si>
    <t>06 2 01 80300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</si>
  <si>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</si>
  <si>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</si>
  <si>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</si>
  <si>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</si>
  <si>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к решению Собрания депутатов района</t>
  </si>
  <si>
    <t xml:space="preserve">06 2 01 S1170 </t>
  </si>
  <si>
    <t>Софинансирование за счет средств муниципального образования на компенсацию расходов по возмещению убытков для обеспечения пассажирских  перевозок между поселениями в границах муниципального района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</si>
  <si>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</si>
  <si>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</si>
  <si>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</si>
  <si>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</si>
  <si>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</si>
  <si>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</si>
  <si>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</si>
  <si>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</si>
  <si>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</si>
  <si>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</si>
  <si>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</si>
  <si>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</si>
  <si>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</si>
  <si>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Приложение № 6.1</t>
  </si>
  <si>
    <t>2019 год</t>
  </si>
  <si>
    <t>сумма</t>
  </si>
  <si>
    <t>Приложение № 7.1</t>
  </si>
  <si>
    <t>Приложение № 8.1</t>
  </si>
  <si>
    <t>2020 год</t>
  </si>
  <si>
    <t>700</t>
  </si>
  <si>
    <t>07 3 01 27200</t>
  </si>
  <si>
    <t>Обслуживание государственного (муниципального) долга</t>
  </si>
  <si>
    <t xml:space="preserve">Обслуживание муниципального долга  </t>
  </si>
  <si>
    <t>Обслуживание внутреннего государственного и муниципального долга</t>
  </si>
  <si>
    <t>Обслуживание государственного и муниципального долга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</si>
  <si>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</si>
  <si>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</si>
  <si>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</si>
  <si>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400</t>
  </si>
  <si>
    <t xml:space="preserve">Капитальные вложения в объекты государственной (муниципальной) собственности
</t>
  </si>
  <si>
    <t>08 1 01 00000</t>
  </si>
  <si>
    <t>Основное мероприятие «Обеспечение жильем отдельных категорий граждан»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</si>
  <si>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</si>
  <si>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</si>
  <si>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>07 1 02 51200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</si>
  <si>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</si>
  <si>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</si>
  <si>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"Пустошкинский район" на 2018 год</t>
  </si>
  <si>
    <t>Иные межбюджетныетрансферты на возиещение затрат по созданию условий для предоставления государственных и муниципальных услуг по принципу "одного окна" на территории сельских поселений Псковской области</t>
  </si>
  <si>
    <t>07 1 02 43050</t>
  </si>
  <si>
    <t>Общеэкономические вопросы</t>
  </si>
  <si>
    <t>Реализация мероприятий активной политики и дополнительных мероприятий в сфере занятости населения, а также на реализацию мероприятий, направленных на снижение напряженности на рынке труда, для особых категорий граждан</t>
  </si>
  <si>
    <t>08 1 04 43040</t>
  </si>
  <si>
    <t xml:space="preserve">и на плановый период 2019 и 2020 годов" 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</si>
  <si>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2019 и 2020 годов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</si>
  <si>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2019 и 2020 годов</t>
  </si>
  <si>
    <t xml:space="preserve">"Пустошкинский район" на 2019 год </t>
  </si>
  <si>
    <t>и на плановый период 2020 и 2021 годов"</t>
  </si>
  <si>
    <t>Ведомственная структура расходов бюджета муниципального образования "Пустошкинский район" на на плановый период 2020 и 2021 годов</t>
  </si>
  <si>
    <t>2021 год</t>
  </si>
  <si>
    <t xml:space="preserve">06 2 01 W1160 </t>
  </si>
  <si>
    <t xml:space="preserve">06 2 01 W1170 </t>
  </si>
  <si>
    <t>06 1 01 W1190</t>
  </si>
  <si>
    <t>Муниципальная программа муниципального образования «Пустошкинский район» «Обеспечение безопасности граждан на территории Пустошкинского района» на 2016-2021 годы</t>
  </si>
  <si>
    <t>04 0 00 00000</t>
  </si>
  <si>
    <t>Подпрограмма муниципальной программы «Профилактика правонарушений и асоциального поведения граждан»</t>
  </si>
  <si>
    <t>04 1 00 00000</t>
  </si>
  <si>
    <t>Основное мероприятие «Профилактика правонарушений и асоциального поведения граждан»</t>
  </si>
  <si>
    <t>04 1 01 00000</t>
  </si>
  <si>
    <t>Проведение мероприятий по профилактике правонарушений</t>
  </si>
  <si>
    <t>04 1 01 21800</t>
  </si>
  <si>
    <t>Мероприятия по осуществлению антинаркотической пропаганды и антинаркотического просвещения</t>
  </si>
  <si>
    <t>04 1 01 22700</t>
  </si>
  <si>
    <t>Другие вопросы в области национальной экономики</t>
  </si>
  <si>
    <t>12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</si>
  <si>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на 2016-2021 годы</t>
  </si>
  <si>
    <t>03 0 00 00000</t>
  </si>
  <si>
    <t>Подпрограмма муниципальной программы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</si>
  <si>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</si>
  <si>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</si>
  <si>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</si>
  <si>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</si>
  <si>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</si>
  <si>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01 1 02 W1040</t>
  </si>
  <si>
    <t xml:space="preserve">Обеспечение пожарной безопасности
</t>
  </si>
  <si>
    <t>Подпрограмма муниципальной программы "Пожарная безопасность муниципального образования"</t>
  </si>
  <si>
    <t>04 2 00 00000</t>
  </si>
  <si>
    <t>Основное мероприятие "Обеспечение первичных мер пожарной безопасности"</t>
  </si>
  <si>
    <t>04 2 01 00000</t>
  </si>
  <si>
    <t>Иные межбюджетные трансферты, на обеспечение пожарной безопасности в органах исполнительной власти области и муниципальных образованиях</t>
  </si>
  <si>
    <t>04 2 01 41340</t>
  </si>
  <si>
    <t>09 1 01 W1140</t>
  </si>
  <si>
    <t>"Пустошкинский район" на 2019 год</t>
  </si>
  <si>
    <t>06 2 01 W1160</t>
  </si>
  <si>
    <t>06 2 01 S1170</t>
  </si>
  <si>
    <t>08 1 01 D0820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</si>
  <si>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</si>
  <si>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2016-2021 годы»</t>
  </si>
  <si>
    <t>Муниципальная программа муниципального образования «Пустошкинский район» «Развитие транспортного обслуживания населения на территории муниципального образования «Пустошкинский район» на 2016-2021 годы»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</si>
  <si>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2016-2021 годы»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</si>
  <si>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2016-2021 годы </t>
  </si>
  <si>
    <t>Муниципальная программа муниципального образования «Пустошкинский район» «Развитие культуры в Пустошкинском районе» на 2016-2021 годы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</si>
  <si>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2016-2021 годы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</si>
  <si>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2016-2021 годы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</si>
  <si>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 на 2016-2021 годы</t>
    </r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</si>
</sst>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0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2" xfId="0" applyFont="1" applyFill="1" applyBorder="1" applyAlignment="1">
      <alignment horizontal="justify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164" fontId="2" fillId="0" borderId="12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4" xfId="0" applyFont="1" applyBorder="1" applyAlignment="1"/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/>
    </xf>
    <xf numFmtId="0" fontId="7" fillId="0" borderId="6" xfId="0" applyFont="1" applyBorder="1" applyAlignment="1">
      <alignment horizontal="justify" vertical="top" wrapText="1"/>
    </xf>
    <xf numFmtId="164" fontId="31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49" fontId="32" fillId="0" borderId="6" xfId="0" applyNumberFormat="1" applyFont="1" applyBorder="1" applyAlignment="1">
      <alignment horizontal="center" vertical="top" wrapText="1"/>
    </xf>
    <xf numFmtId="49" fontId="33" fillId="0" borderId="6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justify" wrapText="1"/>
    </xf>
    <xf numFmtId="49" fontId="9" fillId="0" borderId="6" xfId="0" applyNumberFormat="1" applyFont="1" applyBorder="1" applyAlignment="1">
      <alignment horizontal="center" vertical="top"/>
    </xf>
    <xf numFmtId="164" fontId="31" fillId="0" borderId="4" xfId="0" applyNumberFormat="1" applyFont="1" applyBorder="1" applyAlignment="1">
      <alignment horizontal="center" vertical="top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justify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0" fontId="1" fillId="0" borderId="14" xfId="0" applyFont="1" applyBorder="1" applyAlignment="1">
      <alignment horizontal="center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justify" vertical="top" wrapText="1"/>
    </xf>
    <xf numFmtId="164" fontId="8" fillId="0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7" fillId="3" borderId="1" xfId="0" applyFont="1" applyFill="1" applyBorder="1" applyAlignment="1">
      <alignment horizontal="center" vertical="top" wrapText="1"/>
    </xf>
    <xf numFmtId="0" fontId="7" fillId="3" borderId="13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top" wrapText="1"/>
    </xf>
    <xf numFmtId="0" fontId="2" fillId="7" borderId="19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1" fillId="0" borderId="14" xfId="0" applyFont="1" applyBorder="1" applyAlignment="1">
      <alignment horizontal="right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5"/>
  <sheetViews>
    <sheetView tabSelected="1" topLeftCell="A291" zoomScale="120" zoomScaleNormal="120" zoomScaleSheetLayoutView="100" workbookViewId="0">
      <selection activeCell="A298" sqref="A298"/>
    </sheetView>
  </sheetViews>
  <sheetFormatPr defaultRowHeight="12.75"/>
  <cols>
    <col min="1" max="1" width="64.85546875" style="34" customWidth="1"/>
    <col min="2" max="2" width="5.42578125" style="3" customWidth="1"/>
    <col min="3" max="4" width="5.7109375" style="35" customWidth="1"/>
    <col min="5" max="5" width="14.28515625" style="3" customWidth="1"/>
    <col min="6" max="6" width="6" style="35" customWidth="1"/>
    <col min="7" max="7" width="11.140625" style="36" customWidth="1"/>
    <col min="8" max="8" width="10.5703125" customWidth="1"/>
  </cols>
  <sheetData>
    <row r="1" spans="1:8" ht="15.75">
      <c r="A1" s="198" t="s">
        <v>252</v>
      </c>
      <c r="B1" s="198"/>
      <c r="C1" s="198"/>
      <c r="D1" s="198"/>
      <c r="E1" s="198"/>
      <c r="F1" s="198"/>
      <c r="G1" s="198"/>
      <c r="H1" s="198"/>
    </row>
    <row r="2" spans="1:8" ht="15.75">
      <c r="A2" s="198" t="s">
        <v>0</v>
      </c>
      <c r="B2" s="198"/>
      <c r="C2" s="198"/>
      <c r="D2" s="198"/>
      <c r="E2" s="198"/>
      <c r="F2" s="198"/>
      <c r="G2" s="198"/>
      <c r="H2" s="198"/>
    </row>
    <row r="3" spans="1:8" ht="15.75">
      <c r="A3" s="198" t="s">
        <v>1</v>
      </c>
      <c r="B3" s="198"/>
      <c r="C3" s="198"/>
      <c r="D3" s="198"/>
      <c r="E3" s="198"/>
      <c r="F3" s="198"/>
      <c r="G3" s="198"/>
      <c r="H3" s="198"/>
    </row>
    <row r="4" spans="1:8" ht="15.75">
      <c r="A4" s="198" t="s">
        <v>285</v>
      </c>
      <c r="B4" s="198"/>
      <c r="C4" s="198"/>
      <c r="D4" s="198"/>
      <c r="E4" s="198"/>
      <c r="F4" s="198"/>
      <c r="G4" s="198"/>
      <c r="H4" s="198"/>
    </row>
    <row r="5" spans="1:8" ht="15.75">
      <c r="A5" s="198" t="s">
        <v>286</v>
      </c>
      <c r="B5" s="198"/>
      <c r="C5" s="198"/>
      <c r="D5" s="198"/>
      <c r="E5" s="198"/>
      <c r="F5" s="198"/>
      <c r="G5" s="198"/>
      <c r="H5" s="198"/>
    </row>
    <row r="6" spans="1:8" ht="15.75">
      <c r="A6" s="162"/>
      <c r="B6" s="162"/>
      <c r="C6" s="162"/>
      <c r="D6" s="162"/>
      <c r="E6" s="184"/>
      <c r="F6" s="162"/>
      <c r="G6" s="162"/>
    </row>
    <row r="7" spans="1:8" ht="42" customHeight="1">
      <c r="A7" s="202" t="s">
        <v>287</v>
      </c>
      <c r="B7" s="202"/>
      <c r="C7" s="202"/>
      <c r="D7" s="202"/>
      <c r="E7" s="202"/>
      <c r="F7" s="202"/>
      <c r="G7" s="202"/>
      <c r="H7" s="202"/>
    </row>
    <row r="8" spans="1:8" ht="19.5" thickBot="1">
      <c r="A8" s="2"/>
      <c r="C8" s="4"/>
      <c r="D8" s="4"/>
      <c r="E8" s="187"/>
      <c r="F8" s="4"/>
      <c r="G8" s="205" t="s">
        <v>2</v>
      </c>
      <c r="H8" s="205"/>
    </row>
    <row r="9" spans="1:8" ht="14.25" customHeight="1" thickTop="1" thickBot="1">
      <c r="A9" s="199" t="s">
        <v>3</v>
      </c>
      <c r="B9" s="201" t="s">
        <v>4</v>
      </c>
      <c r="C9" s="201"/>
      <c r="D9" s="201"/>
      <c r="E9" s="201"/>
      <c r="F9" s="201"/>
      <c r="G9" s="203" t="s">
        <v>254</v>
      </c>
      <c r="H9" s="204"/>
    </row>
    <row r="10" spans="1:8" ht="86.25" thickBot="1">
      <c r="A10" s="200"/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161" t="s">
        <v>257</v>
      </c>
      <c r="H10" s="161" t="s">
        <v>288</v>
      </c>
    </row>
    <row r="11" spans="1:8" ht="17.25" thickTop="1" thickBot="1">
      <c r="A11" s="102" t="s">
        <v>10</v>
      </c>
      <c r="B11" s="6" t="s">
        <v>11</v>
      </c>
      <c r="C11" s="6"/>
      <c r="D11" s="6"/>
      <c r="E11" s="6"/>
      <c r="F11" s="6"/>
      <c r="G11" s="103">
        <f>SUM(G12)</f>
        <v>295.10000000000002</v>
      </c>
      <c r="H11" s="103">
        <f>SUM(H12)</f>
        <v>295.10000000000002</v>
      </c>
    </row>
    <row r="12" spans="1:8" ht="15.75" thickTop="1">
      <c r="A12" s="104" t="s">
        <v>12</v>
      </c>
      <c r="B12" s="51"/>
      <c r="C12" s="62" t="s">
        <v>13</v>
      </c>
      <c r="D12" s="7"/>
      <c r="E12" s="7"/>
      <c r="F12" s="7"/>
      <c r="G12" s="105">
        <f t="shared" ref="G12:H14" si="0">SUM(G13)</f>
        <v>295.10000000000002</v>
      </c>
      <c r="H12" s="105">
        <f t="shared" si="0"/>
        <v>295.10000000000002</v>
      </c>
    </row>
    <row r="13" spans="1:8" ht="45">
      <c r="A13" s="106" t="s">
        <v>14</v>
      </c>
      <c r="B13" s="51"/>
      <c r="C13" s="8" t="s">
        <v>13</v>
      </c>
      <c r="D13" s="8" t="s">
        <v>15</v>
      </c>
      <c r="E13" s="8"/>
      <c r="F13" s="8"/>
      <c r="G13" s="107">
        <f t="shared" si="0"/>
        <v>295.10000000000002</v>
      </c>
      <c r="H13" s="107">
        <f t="shared" si="0"/>
        <v>295.10000000000002</v>
      </c>
    </row>
    <row r="14" spans="1:8" ht="15">
      <c r="A14" s="108" t="s">
        <v>86</v>
      </c>
      <c r="B14" s="51"/>
      <c r="C14" s="9" t="s">
        <v>13</v>
      </c>
      <c r="D14" s="9" t="s">
        <v>15</v>
      </c>
      <c r="E14" s="15" t="s">
        <v>224</v>
      </c>
      <c r="F14" s="9"/>
      <c r="G14" s="107">
        <f t="shared" si="0"/>
        <v>295.10000000000002</v>
      </c>
      <c r="H14" s="107">
        <f t="shared" si="0"/>
        <v>295.10000000000002</v>
      </c>
    </row>
    <row r="15" spans="1:8" ht="15">
      <c r="A15" s="108" t="s">
        <v>85</v>
      </c>
      <c r="B15" s="51"/>
      <c r="C15" s="10" t="s">
        <v>13</v>
      </c>
      <c r="D15" s="10" t="s">
        <v>15</v>
      </c>
      <c r="E15" s="15" t="s">
        <v>225</v>
      </c>
      <c r="F15" s="9"/>
      <c r="G15" s="107">
        <f>SUM(G16:G17)</f>
        <v>295.10000000000002</v>
      </c>
      <c r="H15" s="107">
        <f>SUM(H16:H17)</f>
        <v>295.10000000000002</v>
      </c>
    </row>
    <row r="16" spans="1:8" ht="60">
      <c r="A16" s="95" t="s">
        <v>73</v>
      </c>
      <c r="B16" s="51"/>
      <c r="C16" s="10" t="s">
        <v>13</v>
      </c>
      <c r="D16" s="10" t="s">
        <v>15</v>
      </c>
      <c r="E16" s="13" t="s">
        <v>224</v>
      </c>
      <c r="F16" s="10" t="s">
        <v>75</v>
      </c>
      <c r="G16" s="98">
        <v>217.4</v>
      </c>
      <c r="H16" s="98">
        <v>217.4</v>
      </c>
    </row>
    <row r="17" spans="1:8" ht="30.75" thickBot="1">
      <c r="A17" s="95" t="s">
        <v>115</v>
      </c>
      <c r="B17" s="51"/>
      <c r="C17" s="10" t="s">
        <v>13</v>
      </c>
      <c r="D17" s="10" t="s">
        <v>15</v>
      </c>
      <c r="E17" s="13" t="s">
        <v>225</v>
      </c>
      <c r="F17" s="10" t="s">
        <v>76</v>
      </c>
      <c r="G17" s="98">
        <v>77.7</v>
      </c>
      <c r="H17" s="98">
        <v>77.7</v>
      </c>
    </row>
    <row r="18" spans="1:8" ht="17.25" thickTop="1" thickBot="1">
      <c r="A18" s="102" t="s">
        <v>37</v>
      </c>
      <c r="B18" s="6" t="s">
        <v>38</v>
      </c>
      <c r="C18" s="22"/>
      <c r="D18" s="22"/>
      <c r="E18" s="23"/>
      <c r="F18" s="23"/>
      <c r="G18" s="112">
        <f>SUM(G19,G61,G68,G99,G106,G113,G125,G141)</f>
        <v>44668.3</v>
      </c>
      <c r="H18" s="112">
        <f>SUM(H19,H61,H68,H99,H106,H113,H125,H141)</f>
        <v>46801.3</v>
      </c>
    </row>
    <row r="19" spans="1:8" ht="15.75" thickTop="1">
      <c r="A19" s="104" t="s">
        <v>12</v>
      </c>
      <c r="B19" s="54"/>
      <c r="C19" s="62" t="s">
        <v>13</v>
      </c>
      <c r="D19" s="7"/>
      <c r="E19" s="7"/>
      <c r="F19" s="7"/>
      <c r="G19" s="113">
        <f>SUM(G20,G24,G32,G38)</f>
        <v>11994.300000000001</v>
      </c>
      <c r="H19" s="113">
        <f>SUM(H20,H24,H32,H38)</f>
        <v>11989.300000000001</v>
      </c>
    </row>
    <row r="20" spans="1:8" ht="30">
      <c r="A20" s="96" t="s">
        <v>39</v>
      </c>
      <c r="B20" s="163"/>
      <c r="C20" s="18" t="s">
        <v>13</v>
      </c>
      <c r="D20" s="18" t="s">
        <v>26</v>
      </c>
      <c r="E20" s="15"/>
      <c r="F20" s="15"/>
      <c r="G20" s="107">
        <f t="shared" ref="G20:H22" si="1">SUM(G21)</f>
        <v>888.9</v>
      </c>
      <c r="H20" s="107">
        <f t="shared" si="1"/>
        <v>888.9</v>
      </c>
    </row>
    <row r="21" spans="1:8" ht="15">
      <c r="A21" s="108" t="s">
        <v>84</v>
      </c>
      <c r="B21" s="163"/>
      <c r="C21" s="15" t="s">
        <v>13</v>
      </c>
      <c r="D21" s="15" t="s">
        <v>26</v>
      </c>
      <c r="E21" s="15" t="s">
        <v>222</v>
      </c>
      <c r="F21" s="15"/>
      <c r="G21" s="107">
        <f t="shared" si="1"/>
        <v>888.9</v>
      </c>
      <c r="H21" s="107">
        <f t="shared" si="1"/>
        <v>888.9</v>
      </c>
    </row>
    <row r="22" spans="1:8" ht="15">
      <c r="A22" s="108" t="s">
        <v>85</v>
      </c>
      <c r="B22" s="163"/>
      <c r="C22" s="15" t="s">
        <v>13</v>
      </c>
      <c r="D22" s="15" t="s">
        <v>26</v>
      </c>
      <c r="E22" s="15" t="s">
        <v>223</v>
      </c>
      <c r="F22" s="15"/>
      <c r="G22" s="107">
        <f t="shared" si="1"/>
        <v>888.9</v>
      </c>
      <c r="H22" s="107">
        <f t="shared" si="1"/>
        <v>888.9</v>
      </c>
    </row>
    <row r="23" spans="1:8" ht="60">
      <c r="A23" s="95" t="s">
        <v>73</v>
      </c>
      <c r="B23" s="163"/>
      <c r="C23" s="10" t="s">
        <v>13</v>
      </c>
      <c r="D23" s="10" t="s">
        <v>26</v>
      </c>
      <c r="E23" s="13" t="s">
        <v>223</v>
      </c>
      <c r="F23" s="10" t="s">
        <v>75</v>
      </c>
      <c r="G23" s="98">
        <v>888.9</v>
      </c>
      <c r="H23" s="98">
        <v>888.9</v>
      </c>
    </row>
    <row r="24" spans="1:8" ht="45">
      <c r="A24" s="96" t="s">
        <v>40</v>
      </c>
      <c r="B24" s="163"/>
      <c r="C24" s="18" t="s">
        <v>13</v>
      </c>
      <c r="D24" s="18" t="s">
        <v>19</v>
      </c>
      <c r="E24" s="18"/>
      <c r="F24" s="18"/>
      <c r="G24" s="107">
        <f t="shared" ref="G24:H27" si="2">SUM(G25)</f>
        <v>10763.600000000002</v>
      </c>
      <c r="H24" s="107">
        <f t="shared" si="2"/>
        <v>10763.600000000002</v>
      </c>
    </row>
    <row r="25" spans="1:8" ht="75">
      <c r="A25" s="108" t="s">
        <v>326</v>
      </c>
      <c r="B25" s="163"/>
      <c r="C25" s="15" t="s">
        <v>13</v>
      </c>
      <c r="D25" s="15" t="s">
        <v>19</v>
      </c>
      <c r="E25" s="15" t="s">
        <v>95</v>
      </c>
      <c r="F25" s="15"/>
      <c r="G25" s="107">
        <f t="shared" si="2"/>
        <v>10763.600000000002</v>
      </c>
      <c r="H25" s="107">
        <f t="shared" si="2"/>
        <v>10763.600000000002</v>
      </c>
    </row>
    <row r="26" spans="1:8" ht="30">
      <c r="A26" s="108" t="s">
        <v>88</v>
      </c>
      <c r="B26" s="163"/>
      <c r="C26" s="15" t="s">
        <v>13</v>
      </c>
      <c r="D26" s="15" t="s">
        <v>19</v>
      </c>
      <c r="E26" s="15" t="s">
        <v>96</v>
      </c>
      <c r="F26" s="15"/>
      <c r="G26" s="107">
        <f t="shared" si="2"/>
        <v>10763.600000000002</v>
      </c>
      <c r="H26" s="107">
        <f t="shared" si="2"/>
        <v>10763.600000000002</v>
      </c>
    </row>
    <row r="27" spans="1:8" ht="30">
      <c r="A27" s="108" t="s">
        <v>89</v>
      </c>
      <c r="B27" s="163"/>
      <c r="C27" s="15" t="s">
        <v>13</v>
      </c>
      <c r="D27" s="15" t="s">
        <v>19</v>
      </c>
      <c r="E27" s="15" t="s">
        <v>97</v>
      </c>
      <c r="F27" s="15"/>
      <c r="G27" s="107">
        <f t="shared" si="2"/>
        <v>10763.600000000002</v>
      </c>
      <c r="H27" s="107">
        <f t="shared" si="2"/>
        <v>10763.600000000002</v>
      </c>
    </row>
    <row r="28" spans="1:8" ht="15">
      <c r="A28" s="108" t="s">
        <v>85</v>
      </c>
      <c r="B28" s="163"/>
      <c r="C28" s="15" t="s">
        <v>13</v>
      </c>
      <c r="D28" s="15" t="s">
        <v>19</v>
      </c>
      <c r="E28" s="15" t="s">
        <v>87</v>
      </c>
      <c r="F28" s="15"/>
      <c r="G28" s="107">
        <f>SUM(G29:G31)</f>
        <v>10763.600000000002</v>
      </c>
      <c r="H28" s="107">
        <f>SUM(H29:H31)</f>
        <v>10763.600000000002</v>
      </c>
    </row>
    <row r="29" spans="1:8" ht="60">
      <c r="A29" s="95" t="s">
        <v>73</v>
      </c>
      <c r="B29" s="163"/>
      <c r="C29" s="10" t="s">
        <v>13</v>
      </c>
      <c r="D29" s="10" t="s">
        <v>19</v>
      </c>
      <c r="E29" s="10" t="s">
        <v>87</v>
      </c>
      <c r="F29" s="10" t="s">
        <v>75</v>
      </c>
      <c r="G29" s="114">
        <v>8213.7000000000007</v>
      </c>
      <c r="H29" s="114">
        <v>8213.7000000000007</v>
      </c>
    </row>
    <row r="30" spans="1:8" ht="30">
      <c r="A30" s="95" t="s">
        <v>82</v>
      </c>
      <c r="B30" s="163"/>
      <c r="C30" s="10" t="s">
        <v>13</v>
      </c>
      <c r="D30" s="10" t="s">
        <v>19</v>
      </c>
      <c r="E30" s="10" t="s">
        <v>87</v>
      </c>
      <c r="F30" s="10" t="s">
        <v>76</v>
      </c>
      <c r="G30" s="114">
        <v>2461.6999999999998</v>
      </c>
      <c r="H30" s="114">
        <v>2461.6999999999998</v>
      </c>
    </row>
    <row r="31" spans="1:8" ht="30">
      <c r="A31" s="95" t="s">
        <v>74</v>
      </c>
      <c r="B31" s="163"/>
      <c r="C31" s="10" t="s">
        <v>13</v>
      </c>
      <c r="D31" s="10" t="s">
        <v>19</v>
      </c>
      <c r="E31" s="10" t="s">
        <v>87</v>
      </c>
      <c r="F31" s="10" t="s">
        <v>77</v>
      </c>
      <c r="G31" s="114">
        <v>88.2</v>
      </c>
      <c r="H31" s="114">
        <v>88.2</v>
      </c>
    </row>
    <row r="32" spans="1:8" ht="15">
      <c r="A32" s="116" t="s">
        <v>275</v>
      </c>
      <c r="B32" s="163"/>
      <c r="C32" s="173" t="s">
        <v>13</v>
      </c>
      <c r="D32" s="173" t="s">
        <v>43</v>
      </c>
      <c r="E32" s="10"/>
      <c r="F32" s="10"/>
      <c r="G32" s="115">
        <f t="shared" ref="G32:H36" si="3">SUM(G33)</f>
        <v>1.8</v>
      </c>
      <c r="H32" s="115">
        <f t="shared" si="3"/>
        <v>1.8</v>
      </c>
    </row>
    <row r="33" spans="1:8" ht="75">
      <c r="A33" s="108" t="s">
        <v>326</v>
      </c>
      <c r="B33" s="163"/>
      <c r="C33" s="29" t="s">
        <v>13</v>
      </c>
      <c r="D33" s="29" t="s">
        <v>43</v>
      </c>
      <c r="E33" s="9" t="s">
        <v>95</v>
      </c>
      <c r="F33" s="10"/>
      <c r="G33" s="115">
        <f t="shared" si="3"/>
        <v>1.8</v>
      </c>
      <c r="H33" s="115">
        <f t="shared" si="3"/>
        <v>1.8</v>
      </c>
    </row>
    <row r="34" spans="1:8" ht="30">
      <c r="A34" s="108" t="s">
        <v>88</v>
      </c>
      <c r="B34" s="163"/>
      <c r="C34" s="29" t="s">
        <v>13</v>
      </c>
      <c r="D34" s="29" t="s">
        <v>43</v>
      </c>
      <c r="E34" s="9" t="s">
        <v>96</v>
      </c>
      <c r="F34" s="10"/>
      <c r="G34" s="115">
        <f t="shared" si="3"/>
        <v>1.8</v>
      </c>
      <c r="H34" s="115">
        <f t="shared" si="3"/>
        <v>1.8</v>
      </c>
    </row>
    <row r="35" spans="1:8" ht="30">
      <c r="A35" s="101" t="s">
        <v>90</v>
      </c>
      <c r="B35" s="163"/>
      <c r="C35" s="29" t="s">
        <v>13</v>
      </c>
      <c r="D35" s="29" t="s">
        <v>43</v>
      </c>
      <c r="E35" s="9" t="s">
        <v>98</v>
      </c>
      <c r="F35" s="10"/>
      <c r="G35" s="115">
        <f t="shared" si="3"/>
        <v>1.8</v>
      </c>
      <c r="H35" s="115">
        <f t="shared" si="3"/>
        <v>1.8</v>
      </c>
    </row>
    <row r="36" spans="1:8" ht="45">
      <c r="A36" s="172" t="s">
        <v>274</v>
      </c>
      <c r="B36" s="163"/>
      <c r="C36" s="29" t="s">
        <v>13</v>
      </c>
      <c r="D36" s="29" t="s">
        <v>43</v>
      </c>
      <c r="E36" s="9" t="s">
        <v>273</v>
      </c>
      <c r="F36" s="10"/>
      <c r="G36" s="115">
        <f t="shared" si="3"/>
        <v>1.8</v>
      </c>
      <c r="H36" s="115">
        <f t="shared" si="3"/>
        <v>1.8</v>
      </c>
    </row>
    <row r="37" spans="1:8" ht="30">
      <c r="A37" s="95" t="s">
        <v>82</v>
      </c>
      <c r="B37" s="163"/>
      <c r="C37" s="24" t="s">
        <v>13</v>
      </c>
      <c r="D37" s="24" t="s">
        <v>43</v>
      </c>
      <c r="E37" s="10" t="s">
        <v>273</v>
      </c>
      <c r="F37" s="10" t="s">
        <v>76</v>
      </c>
      <c r="G37" s="114">
        <v>1.8</v>
      </c>
      <c r="H37" s="114">
        <v>1.8</v>
      </c>
    </row>
    <row r="38" spans="1:8" ht="15">
      <c r="A38" s="96" t="s">
        <v>16</v>
      </c>
      <c r="B38" s="163"/>
      <c r="C38" s="8" t="s">
        <v>13</v>
      </c>
      <c r="D38" s="8" t="s">
        <v>17</v>
      </c>
      <c r="E38" s="18"/>
      <c r="F38" s="18"/>
      <c r="G38" s="115">
        <f>SUM(G46,G39)</f>
        <v>340</v>
      </c>
      <c r="H38" s="115">
        <f>SUM(H46,H39)</f>
        <v>335</v>
      </c>
    </row>
    <row r="39" spans="1:8" ht="45">
      <c r="A39" s="97" t="s">
        <v>292</v>
      </c>
      <c r="B39" s="190"/>
      <c r="C39" s="9" t="s">
        <v>13</v>
      </c>
      <c r="D39" s="9" t="s">
        <v>17</v>
      </c>
      <c r="E39" s="15" t="s">
        <v>293</v>
      </c>
      <c r="F39" s="18"/>
      <c r="G39" s="107">
        <f>SUM(G40)</f>
        <v>13</v>
      </c>
      <c r="H39" s="107">
        <f>SUM(H40)</f>
        <v>0</v>
      </c>
    </row>
    <row r="40" spans="1:8" ht="30">
      <c r="A40" s="97" t="s">
        <v>294</v>
      </c>
      <c r="B40" s="190"/>
      <c r="C40" s="9" t="s">
        <v>13</v>
      </c>
      <c r="D40" s="9" t="s">
        <v>17</v>
      </c>
      <c r="E40" s="15" t="s">
        <v>295</v>
      </c>
      <c r="F40" s="18"/>
      <c r="G40" s="107">
        <f>SUM(G41)</f>
        <v>13</v>
      </c>
      <c r="H40" s="107">
        <f>SUM(H41)</f>
        <v>0</v>
      </c>
    </row>
    <row r="41" spans="1:8" ht="30">
      <c r="A41" s="97" t="s">
        <v>296</v>
      </c>
      <c r="B41" s="190"/>
      <c r="C41" s="9" t="s">
        <v>13</v>
      </c>
      <c r="D41" s="9" t="s">
        <v>17</v>
      </c>
      <c r="E41" s="15" t="s">
        <v>297</v>
      </c>
      <c r="F41" s="18"/>
      <c r="G41" s="107">
        <f>SUM(G42,G44)</f>
        <v>13</v>
      </c>
      <c r="H41" s="107">
        <f>SUM(H42,H44)</f>
        <v>0</v>
      </c>
    </row>
    <row r="42" spans="1:8" ht="15">
      <c r="A42" s="97" t="s">
        <v>298</v>
      </c>
      <c r="B42" s="190"/>
      <c r="C42" s="9" t="s">
        <v>13</v>
      </c>
      <c r="D42" s="9" t="s">
        <v>17</v>
      </c>
      <c r="E42" s="15" t="s">
        <v>299</v>
      </c>
      <c r="F42" s="18"/>
      <c r="G42" s="107">
        <f>SUM(G43)</f>
        <v>10</v>
      </c>
      <c r="H42" s="107">
        <f>SUM(H43)</f>
        <v>0</v>
      </c>
    </row>
    <row r="43" spans="1:8" ht="30">
      <c r="A43" s="95" t="s">
        <v>83</v>
      </c>
      <c r="B43" s="190"/>
      <c r="C43" s="10" t="s">
        <v>13</v>
      </c>
      <c r="D43" s="10" t="s">
        <v>17</v>
      </c>
      <c r="E43" s="13" t="s">
        <v>299</v>
      </c>
      <c r="F43" s="13" t="s">
        <v>80</v>
      </c>
      <c r="G43" s="98">
        <v>10</v>
      </c>
      <c r="H43" s="114">
        <v>0</v>
      </c>
    </row>
    <row r="44" spans="1:8" ht="30">
      <c r="A44" s="97" t="s">
        <v>300</v>
      </c>
      <c r="B44" s="190"/>
      <c r="C44" s="9" t="s">
        <v>13</v>
      </c>
      <c r="D44" s="9" t="s">
        <v>17</v>
      </c>
      <c r="E44" s="15" t="s">
        <v>301</v>
      </c>
      <c r="F44" s="18"/>
      <c r="G44" s="107">
        <f>SUM(G45)</f>
        <v>3</v>
      </c>
      <c r="H44" s="107">
        <f>SUM(H45)</f>
        <v>0</v>
      </c>
    </row>
    <row r="45" spans="1:8" ht="30">
      <c r="A45" s="95" t="s">
        <v>83</v>
      </c>
      <c r="B45" s="190"/>
      <c r="C45" s="10" t="s">
        <v>13</v>
      </c>
      <c r="D45" s="10" t="s">
        <v>17</v>
      </c>
      <c r="E45" s="13" t="s">
        <v>301</v>
      </c>
      <c r="F45" s="13" t="s">
        <v>80</v>
      </c>
      <c r="G45" s="98">
        <v>3</v>
      </c>
      <c r="H45" s="114">
        <v>0</v>
      </c>
    </row>
    <row r="46" spans="1:8" ht="75">
      <c r="A46" s="108" t="s">
        <v>326</v>
      </c>
      <c r="B46" s="163"/>
      <c r="C46" s="15" t="s">
        <v>13</v>
      </c>
      <c r="D46" s="15" t="s">
        <v>17</v>
      </c>
      <c r="E46" s="15" t="s">
        <v>95</v>
      </c>
      <c r="F46" s="15"/>
      <c r="G46" s="115">
        <f t="shared" ref="G46:H47" si="4">SUM(G47)</f>
        <v>327</v>
      </c>
      <c r="H46" s="115">
        <f t="shared" si="4"/>
        <v>335</v>
      </c>
    </row>
    <row r="47" spans="1:8" ht="30">
      <c r="A47" s="108" t="s">
        <v>88</v>
      </c>
      <c r="B47" s="163"/>
      <c r="C47" s="15" t="s">
        <v>13</v>
      </c>
      <c r="D47" s="15" t="s">
        <v>17</v>
      </c>
      <c r="E47" s="15" t="s">
        <v>96</v>
      </c>
      <c r="F47" s="15"/>
      <c r="G47" s="115">
        <f t="shared" si="4"/>
        <v>327</v>
      </c>
      <c r="H47" s="115">
        <f t="shared" si="4"/>
        <v>335</v>
      </c>
    </row>
    <row r="48" spans="1:8" ht="30">
      <c r="A48" s="117" t="s">
        <v>90</v>
      </c>
      <c r="B48" s="163"/>
      <c r="C48" s="9" t="s">
        <v>13</v>
      </c>
      <c r="D48" s="9" t="s">
        <v>17</v>
      </c>
      <c r="E48" s="15" t="s">
        <v>98</v>
      </c>
      <c r="F48" s="15"/>
      <c r="G48" s="115">
        <f>SUM(G49,G51,G53,G56,G59)</f>
        <v>327</v>
      </c>
      <c r="H48" s="115">
        <f>SUM(H49,H51,H53,H56,H59)</f>
        <v>335</v>
      </c>
    </row>
    <row r="49" spans="1:8" ht="105">
      <c r="A49" s="101" t="s">
        <v>99</v>
      </c>
      <c r="B49" s="163"/>
      <c r="C49" s="10" t="s">
        <v>13</v>
      </c>
      <c r="D49" s="10" t="s">
        <v>17</v>
      </c>
      <c r="E49" s="82" t="s">
        <v>100</v>
      </c>
      <c r="F49" s="13"/>
      <c r="G49" s="115">
        <f>SUM(G50)</f>
        <v>1</v>
      </c>
      <c r="H49" s="115">
        <f>SUM(H50)</f>
        <v>1</v>
      </c>
    </row>
    <row r="50" spans="1:8" ht="30">
      <c r="A50" s="95" t="s">
        <v>115</v>
      </c>
      <c r="B50" s="163"/>
      <c r="C50" s="10" t="s">
        <v>13</v>
      </c>
      <c r="D50" s="10" t="s">
        <v>17</v>
      </c>
      <c r="E50" s="83" t="s">
        <v>100</v>
      </c>
      <c r="F50" s="10" t="s">
        <v>76</v>
      </c>
      <c r="G50" s="114">
        <v>1</v>
      </c>
      <c r="H50" s="114">
        <v>1</v>
      </c>
    </row>
    <row r="51" spans="1:8" ht="45">
      <c r="A51" s="118" t="s">
        <v>101</v>
      </c>
      <c r="B51" s="163"/>
      <c r="C51" s="9" t="s">
        <v>13</v>
      </c>
      <c r="D51" s="9" t="s">
        <v>17</v>
      </c>
      <c r="E51" s="82" t="s">
        <v>102</v>
      </c>
      <c r="F51" s="15"/>
      <c r="G51" s="115">
        <f>SUM(G52)</f>
        <v>1</v>
      </c>
      <c r="H51" s="115">
        <f>SUM(H52)</f>
        <v>1</v>
      </c>
    </row>
    <row r="52" spans="1:8" ht="60">
      <c r="A52" s="95" t="s">
        <v>73</v>
      </c>
      <c r="B52" s="163"/>
      <c r="C52" s="10" t="s">
        <v>13</v>
      </c>
      <c r="D52" s="10" t="s">
        <v>17</v>
      </c>
      <c r="E52" s="83" t="s">
        <v>102</v>
      </c>
      <c r="F52" s="10" t="s">
        <v>75</v>
      </c>
      <c r="G52" s="114">
        <v>1</v>
      </c>
      <c r="H52" s="114">
        <v>1</v>
      </c>
    </row>
    <row r="53" spans="1:8" ht="45">
      <c r="A53" s="119" t="s">
        <v>103</v>
      </c>
      <c r="B53" s="163"/>
      <c r="C53" s="9" t="s">
        <v>13</v>
      </c>
      <c r="D53" s="9" t="s">
        <v>17</v>
      </c>
      <c r="E53" s="82" t="s">
        <v>104</v>
      </c>
      <c r="F53" s="9"/>
      <c r="G53" s="107">
        <f>SUM(G54:G55)</f>
        <v>272</v>
      </c>
      <c r="H53" s="107">
        <f>SUM(H54:H55)</f>
        <v>280</v>
      </c>
    </row>
    <row r="54" spans="1:8" ht="60">
      <c r="A54" s="95" t="s">
        <v>73</v>
      </c>
      <c r="B54" s="163"/>
      <c r="C54" s="10" t="s">
        <v>13</v>
      </c>
      <c r="D54" s="10" t="s">
        <v>17</v>
      </c>
      <c r="E54" s="83" t="s">
        <v>104</v>
      </c>
      <c r="F54" s="10" t="s">
        <v>75</v>
      </c>
      <c r="G54" s="98">
        <v>236.6</v>
      </c>
      <c r="H54" s="98">
        <v>236.6</v>
      </c>
    </row>
    <row r="55" spans="1:8" ht="30">
      <c r="A55" s="95" t="s">
        <v>115</v>
      </c>
      <c r="B55" s="163"/>
      <c r="C55" s="10" t="s">
        <v>13</v>
      </c>
      <c r="D55" s="10" t="s">
        <v>17</v>
      </c>
      <c r="E55" s="83" t="s">
        <v>104</v>
      </c>
      <c r="F55" s="10" t="s">
        <v>76</v>
      </c>
      <c r="G55" s="114">
        <v>35.4</v>
      </c>
      <c r="H55" s="114">
        <v>43.4</v>
      </c>
    </row>
    <row r="56" spans="1:8" ht="45">
      <c r="A56" s="101" t="s">
        <v>105</v>
      </c>
      <c r="B56" s="163"/>
      <c r="C56" s="9" t="s">
        <v>13</v>
      </c>
      <c r="D56" s="9" t="s">
        <v>17</v>
      </c>
      <c r="E56" s="82" t="s">
        <v>106</v>
      </c>
      <c r="F56" s="13"/>
      <c r="G56" s="115">
        <f>SUM(G57:G58)</f>
        <v>45</v>
      </c>
      <c r="H56" s="115">
        <f>SUM(H57:H58)</f>
        <v>45</v>
      </c>
    </row>
    <row r="57" spans="1:8" ht="60">
      <c r="A57" s="95" t="s">
        <v>73</v>
      </c>
      <c r="B57" s="163"/>
      <c r="C57" s="10" t="s">
        <v>13</v>
      </c>
      <c r="D57" s="10" t="s">
        <v>17</v>
      </c>
      <c r="E57" s="83" t="s">
        <v>106</v>
      </c>
      <c r="F57" s="13" t="s">
        <v>75</v>
      </c>
      <c r="G57" s="98">
        <v>17</v>
      </c>
      <c r="H57" s="98">
        <v>17</v>
      </c>
    </row>
    <row r="58" spans="1:8" ht="30">
      <c r="A58" s="95" t="s">
        <v>115</v>
      </c>
      <c r="B58" s="163"/>
      <c r="C58" s="10" t="s">
        <v>13</v>
      </c>
      <c r="D58" s="10" t="s">
        <v>17</v>
      </c>
      <c r="E58" s="83" t="s">
        <v>106</v>
      </c>
      <c r="F58" s="10" t="s">
        <v>76</v>
      </c>
      <c r="G58" s="98">
        <v>28</v>
      </c>
      <c r="H58" s="98">
        <v>28</v>
      </c>
    </row>
    <row r="59" spans="1:8" ht="60">
      <c r="A59" s="101" t="s">
        <v>107</v>
      </c>
      <c r="B59" s="163"/>
      <c r="C59" s="9" t="s">
        <v>13</v>
      </c>
      <c r="D59" s="9" t="s">
        <v>17</v>
      </c>
      <c r="E59" s="82" t="s">
        <v>108</v>
      </c>
      <c r="F59" s="10"/>
      <c r="G59" s="107">
        <f>SUM(G60)</f>
        <v>8</v>
      </c>
      <c r="H59" s="107">
        <f>SUM(H60)</f>
        <v>8</v>
      </c>
    </row>
    <row r="60" spans="1:8" ht="30">
      <c r="A60" s="95" t="s">
        <v>115</v>
      </c>
      <c r="B60" s="163"/>
      <c r="C60" s="10" t="s">
        <v>13</v>
      </c>
      <c r="D60" s="10" t="s">
        <v>17</v>
      </c>
      <c r="E60" s="83" t="s">
        <v>108</v>
      </c>
      <c r="F60" s="10" t="s">
        <v>76</v>
      </c>
      <c r="G60" s="114">
        <v>8</v>
      </c>
      <c r="H60" s="114">
        <v>8</v>
      </c>
    </row>
    <row r="61" spans="1:8" ht="28.5">
      <c r="A61" s="109" t="s">
        <v>72</v>
      </c>
      <c r="B61" s="163"/>
      <c r="C61" s="25" t="s">
        <v>15</v>
      </c>
      <c r="D61" s="10"/>
      <c r="E61" s="13"/>
      <c r="F61" s="10"/>
      <c r="G61" s="100">
        <f>SUM(G62)</f>
        <v>901.8</v>
      </c>
      <c r="H61" s="100">
        <f>SUM(H62)</f>
        <v>901.8</v>
      </c>
    </row>
    <row r="62" spans="1:8" ht="45">
      <c r="A62" s="116" t="s">
        <v>272</v>
      </c>
      <c r="B62" s="163"/>
      <c r="C62" s="171" t="s">
        <v>15</v>
      </c>
      <c r="D62" s="8" t="s">
        <v>30</v>
      </c>
      <c r="E62" s="13"/>
      <c r="F62" s="10"/>
      <c r="G62" s="100">
        <f t="shared" ref="G62:H65" si="5">SUM(G63)</f>
        <v>901.8</v>
      </c>
      <c r="H62" s="100">
        <f t="shared" si="5"/>
        <v>901.8</v>
      </c>
    </row>
    <row r="63" spans="1:8" ht="75">
      <c r="A63" s="108" t="s">
        <v>326</v>
      </c>
      <c r="B63" s="163"/>
      <c r="C63" s="170" t="s">
        <v>15</v>
      </c>
      <c r="D63" s="9" t="s">
        <v>30</v>
      </c>
      <c r="E63" s="15" t="s">
        <v>95</v>
      </c>
      <c r="F63" s="10"/>
      <c r="G63" s="100">
        <f t="shared" si="5"/>
        <v>901.8</v>
      </c>
      <c r="H63" s="100">
        <f t="shared" si="5"/>
        <v>901.8</v>
      </c>
    </row>
    <row r="64" spans="1:8" ht="30">
      <c r="A64" s="101" t="s">
        <v>116</v>
      </c>
      <c r="B64" s="163"/>
      <c r="C64" s="9" t="s">
        <v>15</v>
      </c>
      <c r="D64" s="9" t="s">
        <v>30</v>
      </c>
      <c r="E64" s="9" t="s">
        <v>120</v>
      </c>
      <c r="F64" s="10"/>
      <c r="G64" s="115">
        <f t="shared" si="5"/>
        <v>901.8</v>
      </c>
      <c r="H64" s="115">
        <f t="shared" si="5"/>
        <v>901.8</v>
      </c>
    </row>
    <row r="65" spans="1:8" ht="30">
      <c r="A65" s="101" t="s">
        <v>117</v>
      </c>
      <c r="B65" s="163"/>
      <c r="C65" s="9" t="s">
        <v>15</v>
      </c>
      <c r="D65" s="9" t="s">
        <v>30</v>
      </c>
      <c r="E65" s="9" t="s">
        <v>119</v>
      </c>
      <c r="F65" s="10"/>
      <c r="G65" s="115">
        <f t="shared" si="5"/>
        <v>901.8</v>
      </c>
      <c r="H65" s="115">
        <f t="shared" si="5"/>
        <v>901.8</v>
      </c>
    </row>
    <row r="66" spans="1:8" ht="15">
      <c r="A66" s="101" t="s">
        <v>118</v>
      </c>
      <c r="B66" s="163"/>
      <c r="C66" s="9" t="s">
        <v>15</v>
      </c>
      <c r="D66" s="9" t="s">
        <v>30</v>
      </c>
      <c r="E66" s="9" t="s">
        <v>121</v>
      </c>
      <c r="F66" s="10"/>
      <c r="G66" s="115">
        <f>SUM(G67:G67)</f>
        <v>901.8</v>
      </c>
      <c r="H66" s="115">
        <f>SUM(H67:H67)</f>
        <v>901.8</v>
      </c>
    </row>
    <row r="67" spans="1:8" ht="60">
      <c r="A67" s="95" t="s">
        <v>73</v>
      </c>
      <c r="B67" s="163"/>
      <c r="C67" s="10" t="s">
        <v>15</v>
      </c>
      <c r="D67" s="10" t="s">
        <v>30</v>
      </c>
      <c r="E67" s="9" t="s">
        <v>121</v>
      </c>
      <c r="F67" s="10" t="s">
        <v>75</v>
      </c>
      <c r="G67" s="114">
        <v>901.8</v>
      </c>
      <c r="H67" s="114">
        <v>901.8</v>
      </c>
    </row>
    <row r="68" spans="1:8" ht="15.75">
      <c r="A68" s="120" t="s">
        <v>18</v>
      </c>
      <c r="B68" s="163"/>
      <c r="C68" s="25" t="s">
        <v>19</v>
      </c>
      <c r="D68" s="9"/>
      <c r="E68" s="26"/>
      <c r="F68" s="26"/>
      <c r="G68" s="107">
        <f>SUM(G69,G83,G93)</f>
        <v>17771.8</v>
      </c>
      <c r="H68" s="107">
        <f>SUM(H69,H83,H93)</f>
        <v>19177.8</v>
      </c>
    </row>
    <row r="69" spans="1:8" ht="15">
      <c r="A69" s="96" t="s">
        <v>20</v>
      </c>
      <c r="B69" s="163"/>
      <c r="C69" s="8" t="s">
        <v>19</v>
      </c>
      <c r="D69" s="8" t="s">
        <v>21</v>
      </c>
      <c r="E69" s="18"/>
      <c r="F69" s="18"/>
      <c r="G69" s="107">
        <f t="shared" ref="G69:H71" si="6">SUM(G70)</f>
        <v>2241.8000000000002</v>
      </c>
      <c r="H69" s="107">
        <f t="shared" si="6"/>
        <v>2241.8000000000002</v>
      </c>
    </row>
    <row r="70" spans="1:8" ht="60">
      <c r="A70" s="121" t="s">
        <v>327</v>
      </c>
      <c r="B70" s="163"/>
      <c r="C70" s="9" t="s">
        <v>19</v>
      </c>
      <c r="D70" s="9" t="s">
        <v>21</v>
      </c>
      <c r="E70" s="15" t="s">
        <v>131</v>
      </c>
      <c r="F70" s="15"/>
      <c r="G70" s="107">
        <f t="shared" si="6"/>
        <v>2241.8000000000002</v>
      </c>
      <c r="H70" s="107">
        <f t="shared" si="6"/>
        <v>2241.8000000000002</v>
      </c>
    </row>
    <row r="71" spans="1:8" ht="45">
      <c r="A71" s="101" t="s">
        <v>127</v>
      </c>
      <c r="B71" s="163"/>
      <c r="C71" s="13" t="s">
        <v>19</v>
      </c>
      <c r="D71" s="13" t="s">
        <v>21</v>
      </c>
      <c r="E71" s="15" t="s">
        <v>141</v>
      </c>
      <c r="F71" s="13"/>
      <c r="G71" s="107">
        <f t="shared" si="6"/>
        <v>2241.8000000000002</v>
      </c>
      <c r="H71" s="107">
        <f t="shared" si="6"/>
        <v>2241.8000000000002</v>
      </c>
    </row>
    <row r="72" spans="1:8" ht="45">
      <c r="A72" s="117" t="s">
        <v>128</v>
      </c>
      <c r="B72" s="163"/>
      <c r="C72" s="9" t="s">
        <v>19</v>
      </c>
      <c r="D72" s="9" t="s">
        <v>21</v>
      </c>
      <c r="E72" s="15" t="s">
        <v>134</v>
      </c>
      <c r="F72" s="15"/>
      <c r="G72" s="107">
        <f>SUM(G73,G75,G77,G81,G79)</f>
        <v>2241.8000000000002</v>
      </c>
      <c r="H72" s="107">
        <f>SUM(H73,H75,H77,H81,H79)</f>
        <v>2241.8000000000002</v>
      </c>
    </row>
    <row r="73" spans="1:8" ht="45">
      <c r="A73" s="101" t="s">
        <v>129</v>
      </c>
      <c r="B73" s="52"/>
      <c r="C73" s="61" t="s">
        <v>19</v>
      </c>
      <c r="D73" s="61" t="s">
        <v>21</v>
      </c>
      <c r="E73" s="61" t="s">
        <v>135</v>
      </c>
      <c r="F73" s="13"/>
      <c r="G73" s="107">
        <f>SUM(G74)</f>
        <v>299</v>
      </c>
      <c r="H73" s="107">
        <f>SUM(H74)</f>
        <v>299</v>
      </c>
    </row>
    <row r="74" spans="1:8" ht="30">
      <c r="A74" s="95" t="s">
        <v>115</v>
      </c>
      <c r="B74" s="52"/>
      <c r="C74" s="9" t="s">
        <v>19</v>
      </c>
      <c r="D74" s="9" t="s">
        <v>21</v>
      </c>
      <c r="E74" s="16" t="s">
        <v>135</v>
      </c>
      <c r="F74" s="13" t="s">
        <v>76</v>
      </c>
      <c r="G74" s="98">
        <v>299</v>
      </c>
      <c r="H74" s="98">
        <v>299</v>
      </c>
    </row>
    <row r="75" spans="1:8" ht="60">
      <c r="A75" s="101" t="s">
        <v>130</v>
      </c>
      <c r="B75" s="163"/>
      <c r="C75" s="9" t="s">
        <v>19</v>
      </c>
      <c r="D75" s="9" t="s">
        <v>21</v>
      </c>
      <c r="E75" s="61" t="s">
        <v>289</v>
      </c>
      <c r="F75" s="15"/>
      <c r="G75" s="107">
        <f>SUM(G76)</f>
        <v>75</v>
      </c>
      <c r="H75" s="107">
        <f>SUM(H76)</f>
        <v>75</v>
      </c>
    </row>
    <row r="76" spans="1:8" ht="30">
      <c r="A76" s="95" t="s">
        <v>115</v>
      </c>
      <c r="B76" s="163"/>
      <c r="C76" s="9" t="s">
        <v>19</v>
      </c>
      <c r="D76" s="9" t="s">
        <v>21</v>
      </c>
      <c r="E76" s="16" t="s">
        <v>289</v>
      </c>
      <c r="F76" s="13" t="s">
        <v>76</v>
      </c>
      <c r="G76" s="98">
        <v>75</v>
      </c>
      <c r="H76" s="98">
        <v>75</v>
      </c>
    </row>
    <row r="77" spans="1:8" ht="45">
      <c r="A77" s="101" t="s">
        <v>136</v>
      </c>
      <c r="B77" s="163"/>
      <c r="C77" s="9" t="s">
        <v>19</v>
      </c>
      <c r="D77" s="9" t="s">
        <v>21</v>
      </c>
      <c r="E77" s="61" t="s">
        <v>237</v>
      </c>
      <c r="F77" s="15"/>
      <c r="G77" s="107">
        <f>SUM(G78)</f>
        <v>1644</v>
      </c>
      <c r="H77" s="107">
        <f>SUM(H78)</f>
        <v>1644</v>
      </c>
    </row>
    <row r="78" spans="1:8" ht="30">
      <c r="A78" s="95" t="s">
        <v>74</v>
      </c>
      <c r="B78" s="163"/>
      <c r="C78" s="10" t="s">
        <v>19</v>
      </c>
      <c r="D78" s="10" t="s">
        <v>21</v>
      </c>
      <c r="E78" s="16" t="s">
        <v>237</v>
      </c>
      <c r="F78" s="13" t="s">
        <v>77</v>
      </c>
      <c r="G78" s="98">
        <v>1644</v>
      </c>
      <c r="H78" s="98">
        <v>1644</v>
      </c>
    </row>
    <row r="79" spans="1:8" ht="60">
      <c r="A79" s="101" t="s">
        <v>238</v>
      </c>
      <c r="B79" s="163"/>
      <c r="C79" s="9" t="s">
        <v>19</v>
      </c>
      <c r="D79" s="9" t="s">
        <v>21</v>
      </c>
      <c r="E79" s="61" t="s">
        <v>290</v>
      </c>
      <c r="F79" s="13"/>
      <c r="G79" s="107">
        <f>SUM(G80)</f>
        <v>23.8</v>
      </c>
      <c r="H79" s="107">
        <f>SUM(H80)</f>
        <v>23.8</v>
      </c>
    </row>
    <row r="80" spans="1:8" ht="30">
      <c r="A80" s="95" t="s">
        <v>74</v>
      </c>
      <c r="B80" s="163"/>
      <c r="C80" s="10" t="s">
        <v>19</v>
      </c>
      <c r="D80" s="10" t="s">
        <v>21</v>
      </c>
      <c r="E80" s="16" t="s">
        <v>290</v>
      </c>
      <c r="F80" s="13" t="s">
        <v>77</v>
      </c>
      <c r="G80" s="98">
        <v>23.8</v>
      </c>
      <c r="H80" s="98">
        <v>23.8</v>
      </c>
    </row>
    <row r="81" spans="1:8" ht="45">
      <c r="A81" s="101" t="s">
        <v>137</v>
      </c>
      <c r="B81" s="163"/>
      <c r="C81" s="9" t="s">
        <v>19</v>
      </c>
      <c r="D81" s="9" t="s">
        <v>21</v>
      </c>
      <c r="E81" s="61" t="s">
        <v>138</v>
      </c>
      <c r="F81" s="13"/>
      <c r="G81" s="107">
        <f>SUM(G82)</f>
        <v>200</v>
      </c>
      <c r="H81" s="107">
        <f>SUM(H82)</f>
        <v>200</v>
      </c>
    </row>
    <row r="82" spans="1:8" ht="30">
      <c r="A82" s="95" t="s">
        <v>74</v>
      </c>
      <c r="B82" s="163"/>
      <c r="C82" s="10" t="s">
        <v>19</v>
      </c>
      <c r="D82" s="10" t="s">
        <v>21</v>
      </c>
      <c r="E82" s="16" t="s">
        <v>138</v>
      </c>
      <c r="F82" s="13" t="s">
        <v>77</v>
      </c>
      <c r="G82" s="98">
        <v>200</v>
      </c>
      <c r="H82" s="98">
        <v>200</v>
      </c>
    </row>
    <row r="83" spans="1:8" ht="15">
      <c r="A83" s="106" t="s">
        <v>41</v>
      </c>
      <c r="B83" s="163"/>
      <c r="C83" s="8" t="s">
        <v>19</v>
      </c>
      <c r="D83" s="8" t="s">
        <v>30</v>
      </c>
      <c r="E83" s="18"/>
      <c r="F83" s="18"/>
      <c r="G83" s="107">
        <f t="shared" ref="G83:H85" si="7">SUM(G84)</f>
        <v>14793</v>
      </c>
      <c r="H83" s="107">
        <f t="shared" si="7"/>
        <v>16240</v>
      </c>
    </row>
    <row r="84" spans="1:8" ht="60">
      <c r="A84" s="121" t="s">
        <v>327</v>
      </c>
      <c r="B84" s="163"/>
      <c r="C84" s="9" t="s">
        <v>19</v>
      </c>
      <c r="D84" s="9" t="s">
        <v>30</v>
      </c>
      <c r="E84" s="15" t="s">
        <v>131</v>
      </c>
      <c r="F84" s="18"/>
      <c r="G84" s="107">
        <f t="shared" si="7"/>
        <v>14793</v>
      </c>
      <c r="H84" s="107">
        <f t="shared" si="7"/>
        <v>16240</v>
      </c>
    </row>
    <row r="85" spans="1:8" ht="60">
      <c r="A85" s="101" t="s">
        <v>139</v>
      </c>
      <c r="B85" s="163"/>
      <c r="C85" s="9" t="s">
        <v>19</v>
      </c>
      <c r="D85" s="9" t="s">
        <v>30</v>
      </c>
      <c r="E85" s="15" t="s">
        <v>132</v>
      </c>
      <c r="F85" s="13"/>
      <c r="G85" s="107">
        <f t="shared" si="7"/>
        <v>14793</v>
      </c>
      <c r="H85" s="107">
        <f t="shared" si="7"/>
        <v>16240</v>
      </c>
    </row>
    <row r="86" spans="1:8" ht="45">
      <c r="A86" s="101" t="s">
        <v>140</v>
      </c>
      <c r="B86" s="163"/>
      <c r="C86" s="9" t="s">
        <v>19</v>
      </c>
      <c r="D86" s="9" t="s">
        <v>30</v>
      </c>
      <c r="E86" s="15" t="s">
        <v>133</v>
      </c>
      <c r="F86" s="13"/>
      <c r="G86" s="107">
        <f>SUM(G87,G89,G91)</f>
        <v>14793</v>
      </c>
      <c r="H86" s="107">
        <f>SUM(H87,H89,H91)</f>
        <v>16240</v>
      </c>
    </row>
    <row r="87" spans="1:8" ht="45">
      <c r="A87" s="101" t="s">
        <v>142</v>
      </c>
      <c r="B87" s="163"/>
      <c r="C87" s="9" t="s">
        <v>19</v>
      </c>
      <c r="D87" s="9" t="s">
        <v>30</v>
      </c>
      <c r="E87" s="15" t="s">
        <v>143</v>
      </c>
      <c r="F87" s="13"/>
      <c r="G87" s="107">
        <f>SUM(G88)</f>
        <v>3989</v>
      </c>
      <c r="H87" s="107">
        <f>SUM(H88)</f>
        <v>5284.4</v>
      </c>
    </row>
    <row r="88" spans="1:8" ht="30">
      <c r="A88" s="95" t="s">
        <v>115</v>
      </c>
      <c r="B88" s="163"/>
      <c r="C88" s="10" t="s">
        <v>19</v>
      </c>
      <c r="D88" s="10" t="s">
        <v>30</v>
      </c>
      <c r="E88" s="13" t="s">
        <v>143</v>
      </c>
      <c r="F88" s="13" t="s">
        <v>76</v>
      </c>
      <c r="G88" s="98">
        <v>3989</v>
      </c>
      <c r="H88" s="98">
        <v>5284.4</v>
      </c>
    </row>
    <row r="89" spans="1:8" ht="60">
      <c r="A89" s="101" t="s">
        <v>144</v>
      </c>
      <c r="B89" s="163"/>
      <c r="C89" s="9" t="s">
        <v>19</v>
      </c>
      <c r="D89" s="9" t="s">
        <v>30</v>
      </c>
      <c r="E89" s="15" t="s">
        <v>145</v>
      </c>
      <c r="F89" s="13"/>
      <c r="G89" s="107">
        <f>SUM(G90)</f>
        <v>10696</v>
      </c>
      <c r="H89" s="107">
        <f>SUM(H90)</f>
        <v>10846</v>
      </c>
    </row>
    <row r="90" spans="1:8" ht="30">
      <c r="A90" s="95" t="s">
        <v>115</v>
      </c>
      <c r="B90" s="163"/>
      <c r="C90" s="10" t="s">
        <v>19</v>
      </c>
      <c r="D90" s="10" t="s">
        <v>30</v>
      </c>
      <c r="E90" s="13" t="s">
        <v>145</v>
      </c>
      <c r="F90" s="13" t="s">
        <v>76</v>
      </c>
      <c r="G90" s="98">
        <v>10696</v>
      </c>
      <c r="H90" s="98">
        <v>10846</v>
      </c>
    </row>
    <row r="91" spans="1:8" ht="75">
      <c r="A91" s="101" t="s">
        <v>239</v>
      </c>
      <c r="B91" s="163"/>
      <c r="C91" s="9" t="s">
        <v>19</v>
      </c>
      <c r="D91" s="9" t="s">
        <v>30</v>
      </c>
      <c r="E91" s="15" t="s">
        <v>291</v>
      </c>
      <c r="F91" s="13"/>
      <c r="G91" s="107">
        <f>SUM(G92)</f>
        <v>108</v>
      </c>
      <c r="H91" s="107">
        <f>SUM(H92)</f>
        <v>109.6</v>
      </c>
    </row>
    <row r="92" spans="1:8" ht="30">
      <c r="A92" s="95" t="s">
        <v>115</v>
      </c>
      <c r="B92" s="163"/>
      <c r="C92" s="10" t="s">
        <v>19</v>
      </c>
      <c r="D92" s="10" t="s">
        <v>30</v>
      </c>
      <c r="E92" s="13" t="s">
        <v>291</v>
      </c>
      <c r="F92" s="13" t="s">
        <v>76</v>
      </c>
      <c r="G92" s="98">
        <v>108</v>
      </c>
      <c r="H92" s="131">
        <v>109.6</v>
      </c>
    </row>
    <row r="93" spans="1:8" ht="15">
      <c r="A93" s="96" t="s">
        <v>302</v>
      </c>
      <c r="B93" s="190"/>
      <c r="C93" s="18" t="s">
        <v>19</v>
      </c>
      <c r="D93" s="18" t="s">
        <v>303</v>
      </c>
      <c r="E93" s="18"/>
      <c r="F93" s="18"/>
      <c r="G93" s="107">
        <f t="shared" ref="G93:H97" si="8">SUM(G94)</f>
        <v>737</v>
      </c>
      <c r="H93" s="107">
        <f t="shared" si="8"/>
        <v>696</v>
      </c>
    </row>
    <row r="94" spans="1:8" ht="60">
      <c r="A94" s="101" t="s">
        <v>304</v>
      </c>
      <c r="B94" s="190"/>
      <c r="C94" s="61" t="s">
        <v>19</v>
      </c>
      <c r="D94" s="191" t="s">
        <v>303</v>
      </c>
      <c r="E94" s="192" t="s">
        <v>305</v>
      </c>
      <c r="F94" s="11"/>
      <c r="G94" s="113">
        <f t="shared" si="8"/>
        <v>737</v>
      </c>
      <c r="H94" s="113">
        <f t="shared" si="8"/>
        <v>696</v>
      </c>
    </row>
    <row r="95" spans="1:8" ht="30">
      <c r="A95" s="101" t="s">
        <v>306</v>
      </c>
      <c r="B95" s="190"/>
      <c r="C95" s="61" t="s">
        <v>19</v>
      </c>
      <c r="D95" s="61" t="s">
        <v>303</v>
      </c>
      <c r="E95" s="61" t="s">
        <v>307</v>
      </c>
      <c r="F95" s="10"/>
      <c r="G95" s="107">
        <f t="shared" si="8"/>
        <v>737</v>
      </c>
      <c r="H95" s="107">
        <f t="shared" si="8"/>
        <v>696</v>
      </c>
    </row>
    <row r="96" spans="1:8" ht="30">
      <c r="A96" s="101" t="s">
        <v>308</v>
      </c>
      <c r="B96" s="190"/>
      <c r="C96" s="61" t="s">
        <v>19</v>
      </c>
      <c r="D96" s="61" t="s">
        <v>303</v>
      </c>
      <c r="E96" s="61" t="s">
        <v>309</v>
      </c>
      <c r="F96" s="10"/>
      <c r="G96" s="107">
        <f t="shared" si="8"/>
        <v>737</v>
      </c>
      <c r="H96" s="107">
        <f t="shared" si="8"/>
        <v>696</v>
      </c>
    </row>
    <row r="97" spans="1:8" ht="45">
      <c r="A97" s="122" t="s">
        <v>310</v>
      </c>
      <c r="B97" s="190"/>
      <c r="C97" s="61" t="s">
        <v>19</v>
      </c>
      <c r="D97" s="61" t="s">
        <v>303</v>
      </c>
      <c r="E97" s="61" t="s">
        <v>311</v>
      </c>
      <c r="F97" s="10"/>
      <c r="G97" s="107">
        <f t="shared" si="8"/>
        <v>737</v>
      </c>
      <c r="H97" s="107">
        <f t="shared" si="8"/>
        <v>696</v>
      </c>
    </row>
    <row r="98" spans="1:8" ht="30">
      <c r="A98" s="95" t="s">
        <v>115</v>
      </c>
      <c r="B98" s="190"/>
      <c r="C98" s="61" t="s">
        <v>19</v>
      </c>
      <c r="D98" s="193" t="s">
        <v>303</v>
      </c>
      <c r="E98" s="194" t="s">
        <v>311</v>
      </c>
      <c r="F98" s="11" t="s">
        <v>76</v>
      </c>
      <c r="G98" s="123">
        <v>737</v>
      </c>
      <c r="H98" s="123">
        <v>696</v>
      </c>
    </row>
    <row r="99" spans="1:8" ht="15">
      <c r="A99" s="120" t="s">
        <v>42</v>
      </c>
      <c r="B99" s="163"/>
      <c r="C99" s="27" t="s">
        <v>43</v>
      </c>
      <c r="D99" s="9"/>
      <c r="E99" s="19"/>
      <c r="F99" s="19"/>
      <c r="G99" s="124">
        <f>SUM(G100)</f>
        <v>150</v>
      </c>
      <c r="H99" s="124">
        <f>SUM(H100)</f>
        <v>150</v>
      </c>
    </row>
    <row r="100" spans="1:8" ht="15">
      <c r="A100" s="96" t="s">
        <v>44</v>
      </c>
      <c r="B100" s="163"/>
      <c r="C100" s="14" t="s">
        <v>43</v>
      </c>
      <c r="D100" s="14" t="s">
        <v>13</v>
      </c>
      <c r="E100" s="14"/>
      <c r="F100" s="14"/>
      <c r="G100" s="107">
        <f t="shared" ref="G100:H104" si="9">SUM(G101)</f>
        <v>150</v>
      </c>
      <c r="H100" s="107">
        <f t="shared" si="9"/>
        <v>150</v>
      </c>
    </row>
    <row r="101" spans="1:8" ht="60">
      <c r="A101" s="121" t="s">
        <v>328</v>
      </c>
      <c r="B101" s="163"/>
      <c r="C101" s="9" t="s">
        <v>43</v>
      </c>
      <c r="D101" s="9" t="s">
        <v>13</v>
      </c>
      <c r="E101" s="15" t="s">
        <v>148</v>
      </c>
      <c r="F101" s="15"/>
      <c r="G101" s="107">
        <f t="shared" si="9"/>
        <v>150</v>
      </c>
      <c r="H101" s="107">
        <f t="shared" si="9"/>
        <v>150</v>
      </c>
    </row>
    <row r="102" spans="1:8" ht="45">
      <c r="A102" s="121" t="s">
        <v>146</v>
      </c>
      <c r="B102" s="163"/>
      <c r="C102" s="9" t="s">
        <v>43</v>
      </c>
      <c r="D102" s="9" t="s">
        <v>13</v>
      </c>
      <c r="E102" s="15" t="s">
        <v>149</v>
      </c>
      <c r="F102" s="15"/>
      <c r="G102" s="107">
        <f t="shared" si="9"/>
        <v>150</v>
      </c>
      <c r="H102" s="107">
        <f t="shared" si="9"/>
        <v>150</v>
      </c>
    </row>
    <row r="103" spans="1:8" ht="30">
      <c r="A103" s="121" t="s">
        <v>147</v>
      </c>
      <c r="B103" s="163"/>
      <c r="C103" s="9" t="s">
        <v>43</v>
      </c>
      <c r="D103" s="9" t="s">
        <v>13</v>
      </c>
      <c r="E103" s="15" t="s">
        <v>151</v>
      </c>
      <c r="F103" s="15"/>
      <c r="G103" s="107">
        <f t="shared" si="9"/>
        <v>150</v>
      </c>
      <c r="H103" s="107">
        <f t="shared" si="9"/>
        <v>150</v>
      </c>
    </row>
    <row r="104" spans="1:8" ht="45">
      <c r="A104" s="121" t="s">
        <v>271</v>
      </c>
      <c r="B104" s="163"/>
      <c r="C104" s="9" t="s">
        <v>43</v>
      </c>
      <c r="D104" s="9" t="s">
        <v>13</v>
      </c>
      <c r="E104" s="15" t="s">
        <v>152</v>
      </c>
      <c r="F104" s="15"/>
      <c r="G104" s="107">
        <f t="shared" si="9"/>
        <v>150</v>
      </c>
      <c r="H104" s="107">
        <f t="shared" si="9"/>
        <v>150</v>
      </c>
    </row>
    <row r="105" spans="1:8" ht="30">
      <c r="A105" s="95" t="s">
        <v>115</v>
      </c>
      <c r="B105" s="163"/>
      <c r="C105" s="13" t="s">
        <v>43</v>
      </c>
      <c r="D105" s="13" t="s">
        <v>13</v>
      </c>
      <c r="E105" s="13" t="s">
        <v>152</v>
      </c>
      <c r="F105" s="13" t="s">
        <v>76</v>
      </c>
      <c r="G105" s="98">
        <v>150</v>
      </c>
      <c r="H105" s="98">
        <v>150</v>
      </c>
    </row>
    <row r="106" spans="1:8" ht="14.25">
      <c r="A106" s="120" t="s">
        <v>22</v>
      </c>
      <c r="B106" s="51"/>
      <c r="C106" s="27" t="s">
        <v>23</v>
      </c>
      <c r="D106" s="27"/>
      <c r="E106" s="26"/>
      <c r="F106" s="26"/>
      <c r="G106" s="115">
        <f>SUM(G107)</f>
        <v>334.5</v>
      </c>
      <c r="H106" s="115">
        <f>SUM(H107)</f>
        <v>334.5</v>
      </c>
    </row>
    <row r="107" spans="1:8" ht="15">
      <c r="A107" s="96" t="s">
        <v>28</v>
      </c>
      <c r="B107" s="163"/>
      <c r="C107" s="18" t="s">
        <v>23</v>
      </c>
      <c r="D107" s="18" t="s">
        <v>23</v>
      </c>
      <c r="E107" s="18"/>
      <c r="F107" s="18"/>
      <c r="G107" s="107">
        <f t="shared" ref="G107:H111" si="10">SUM(G108)</f>
        <v>334.5</v>
      </c>
      <c r="H107" s="107">
        <f t="shared" si="10"/>
        <v>334.5</v>
      </c>
    </row>
    <row r="108" spans="1:8" ht="45">
      <c r="A108" s="117" t="s">
        <v>329</v>
      </c>
      <c r="B108" s="163"/>
      <c r="C108" s="15" t="s">
        <v>23</v>
      </c>
      <c r="D108" s="15" t="s">
        <v>23</v>
      </c>
      <c r="E108" s="15" t="s">
        <v>124</v>
      </c>
      <c r="F108" s="15"/>
      <c r="G108" s="107">
        <f t="shared" si="10"/>
        <v>334.5</v>
      </c>
      <c r="H108" s="107">
        <f t="shared" si="10"/>
        <v>334.5</v>
      </c>
    </row>
    <row r="109" spans="1:8" ht="15">
      <c r="A109" s="117" t="s">
        <v>190</v>
      </c>
      <c r="B109" s="163"/>
      <c r="C109" s="15" t="s">
        <v>23</v>
      </c>
      <c r="D109" s="15" t="s">
        <v>23</v>
      </c>
      <c r="E109" s="15" t="s">
        <v>125</v>
      </c>
      <c r="F109" s="15"/>
      <c r="G109" s="107">
        <f t="shared" si="10"/>
        <v>334.5</v>
      </c>
      <c r="H109" s="107">
        <f t="shared" si="10"/>
        <v>334.5</v>
      </c>
    </row>
    <row r="110" spans="1:8" ht="15">
      <c r="A110" s="117" t="s">
        <v>123</v>
      </c>
      <c r="B110" s="163"/>
      <c r="C110" s="15" t="s">
        <v>23</v>
      </c>
      <c r="D110" s="15" t="s">
        <v>23</v>
      </c>
      <c r="E110" s="15" t="s">
        <v>126</v>
      </c>
      <c r="F110" s="15"/>
      <c r="G110" s="107">
        <f t="shared" si="10"/>
        <v>334.5</v>
      </c>
      <c r="H110" s="107">
        <f t="shared" si="10"/>
        <v>334.5</v>
      </c>
    </row>
    <row r="111" spans="1:8" ht="30">
      <c r="A111" s="117" t="s">
        <v>191</v>
      </c>
      <c r="B111" s="163"/>
      <c r="C111" s="15" t="s">
        <v>23</v>
      </c>
      <c r="D111" s="15" t="s">
        <v>23</v>
      </c>
      <c r="E111" s="15" t="s">
        <v>192</v>
      </c>
      <c r="F111" s="15"/>
      <c r="G111" s="107">
        <f t="shared" si="10"/>
        <v>334.5</v>
      </c>
      <c r="H111" s="107">
        <f t="shared" si="10"/>
        <v>334.5</v>
      </c>
    </row>
    <row r="112" spans="1:8" ht="30">
      <c r="A112" s="95" t="s">
        <v>83</v>
      </c>
      <c r="B112" s="163"/>
      <c r="C112" s="13" t="s">
        <v>23</v>
      </c>
      <c r="D112" s="13" t="s">
        <v>23</v>
      </c>
      <c r="E112" s="13" t="s">
        <v>192</v>
      </c>
      <c r="F112" s="10" t="s">
        <v>80</v>
      </c>
      <c r="G112" s="98">
        <v>334.5</v>
      </c>
      <c r="H112" s="98">
        <v>334.5</v>
      </c>
    </row>
    <row r="113" spans="1:8" ht="15">
      <c r="A113" s="120" t="s">
        <v>47</v>
      </c>
      <c r="B113" s="163"/>
      <c r="C113" s="27" t="s">
        <v>21</v>
      </c>
      <c r="D113" s="27"/>
      <c r="E113" s="27"/>
      <c r="F113" s="27"/>
      <c r="G113" s="124">
        <f>SUM(G114)</f>
        <v>11766.5</v>
      </c>
      <c r="H113" s="124">
        <f>SUM(H114)</f>
        <v>11766.5</v>
      </c>
    </row>
    <row r="114" spans="1:8" ht="15">
      <c r="A114" s="96" t="s">
        <v>48</v>
      </c>
      <c r="B114" s="163"/>
      <c r="C114" s="14" t="s">
        <v>21</v>
      </c>
      <c r="D114" s="14" t="s">
        <v>13</v>
      </c>
      <c r="E114" s="14"/>
      <c r="F114" s="14"/>
      <c r="G114" s="107">
        <f>SUM(G115,G120)</f>
        <v>11766.5</v>
      </c>
      <c r="H114" s="107">
        <f>SUM(H115,H120)</f>
        <v>11766.5</v>
      </c>
    </row>
    <row r="115" spans="1:8" ht="45">
      <c r="A115" s="128" t="s">
        <v>330</v>
      </c>
      <c r="B115" s="163"/>
      <c r="C115" s="15" t="s">
        <v>21</v>
      </c>
      <c r="D115" s="15" t="s">
        <v>13</v>
      </c>
      <c r="E115" s="15" t="s">
        <v>157</v>
      </c>
      <c r="F115" s="15"/>
      <c r="G115" s="107">
        <f t="shared" ref="G115:H118" si="11">SUM(G116)</f>
        <v>11515.5</v>
      </c>
      <c r="H115" s="107">
        <f t="shared" si="11"/>
        <v>11515.5</v>
      </c>
    </row>
    <row r="116" spans="1:8" ht="30">
      <c r="A116" s="101" t="s">
        <v>154</v>
      </c>
      <c r="B116" s="163"/>
      <c r="C116" s="15" t="s">
        <v>21</v>
      </c>
      <c r="D116" s="15" t="s">
        <v>13</v>
      </c>
      <c r="E116" s="15" t="s">
        <v>158</v>
      </c>
      <c r="F116" s="15"/>
      <c r="G116" s="107">
        <f t="shared" si="11"/>
        <v>11515.5</v>
      </c>
      <c r="H116" s="107">
        <f t="shared" si="11"/>
        <v>11515.5</v>
      </c>
    </row>
    <row r="117" spans="1:8" ht="30">
      <c r="A117" s="117" t="s">
        <v>193</v>
      </c>
      <c r="B117" s="163"/>
      <c r="C117" s="15" t="s">
        <v>21</v>
      </c>
      <c r="D117" s="15" t="s">
        <v>13</v>
      </c>
      <c r="E117" s="15" t="s">
        <v>194</v>
      </c>
      <c r="F117" s="15"/>
      <c r="G117" s="107">
        <f t="shared" si="11"/>
        <v>11515.5</v>
      </c>
      <c r="H117" s="107">
        <f t="shared" si="11"/>
        <v>11515.5</v>
      </c>
    </row>
    <row r="118" spans="1:8" ht="30">
      <c r="A118" s="117" t="s">
        <v>196</v>
      </c>
      <c r="B118" s="163"/>
      <c r="C118" s="15" t="s">
        <v>21</v>
      </c>
      <c r="D118" s="15" t="s">
        <v>13</v>
      </c>
      <c r="E118" s="15" t="s">
        <v>195</v>
      </c>
      <c r="F118" s="15"/>
      <c r="G118" s="107">
        <f t="shared" si="11"/>
        <v>11515.5</v>
      </c>
      <c r="H118" s="107">
        <f t="shared" si="11"/>
        <v>11515.5</v>
      </c>
    </row>
    <row r="119" spans="1:8" ht="30">
      <c r="A119" s="95" t="s">
        <v>83</v>
      </c>
      <c r="B119" s="163"/>
      <c r="C119" s="10" t="s">
        <v>21</v>
      </c>
      <c r="D119" s="10" t="s">
        <v>13</v>
      </c>
      <c r="E119" s="13" t="s">
        <v>195</v>
      </c>
      <c r="F119" s="10" t="s">
        <v>80</v>
      </c>
      <c r="G119" s="98">
        <v>11515.5</v>
      </c>
      <c r="H119" s="98">
        <v>11515.5</v>
      </c>
    </row>
    <row r="120" spans="1:8" ht="45">
      <c r="A120" s="117" t="s">
        <v>331</v>
      </c>
      <c r="B120" s="163"/>
      <c r="C120" s="9" t="s">
        <v>21</v>
      </c>
      <c r="D120" s="9" t="s">
        <v>13</v>
      </c>
      <c r="E120" s="15" t="s">
        <v>186</v>
      </c>
      <c r="F120" s="13"/>
      <c r="G120" s="107">
        <f t="shared" ref="G120:H123" si="12">SUM(G121)</f>
        <v>251</v>
      </c>
      <c r="H120" s="107">
        <f t="shared" si="12"/>
        <v>251</v>
      </c>
    </row>
    <row r="121" spans="1:8" ht="45">
      <c r="A121" s="117" t="s">
        <v>183</v>
      </c>
      <c r="B121" s="163"/>
      <c r="C121" s="9" t="s">
        <v>21</v>
      </c>
      <c r="D121" s="9" t="s">
        <v>13</v>
      </c>
      <c r="E121" s="15" t="s">
        <v>187</v>
      </c>
      <c r="F121" s="13"/>
      <c r="G121" s="107">
        <f t="shared" si="12"/>
        <v>251</v>
      </c>
      <c r="H121" s="107">
        <f t="shared" si="12"/>
        <v>251</v>
      </c>
    </row>
    <row r="122" spans="1:8" ht="30">
      <c r="A122" s="117" t="s">
        <v>184</v>
      </c>
      <c r="B122" s="163"/>
      <c r="C122" s="9" t="s">
        <v>21</v>
      </c>
      <c r="D122" s="9" t="s">
        <v>13</v>
      </c>
      <c r="E122" s="15" t="s">
        <v>188</v>
      </c>
      <c r="F122" s="13"/>
      <c r="G122" s="107">
        <f t="shared" si="12"/>
        <v>251</v>
      </c>
      <c r="H122" s="107">
        <f t="shared" si="12"/>
        <v>251</v>
      </c>
    </row>
    <row r="123" spans="1:8" ht="45">
      <c r="A123" s="122" t="s">
        <v>201</v>
      </c>
      <c r="B123" s="163"/>
      <c r="C123" s="9" t="s">
        <v>21</v>
      </c>
      <c r="D123" s="9" t="s">
        <v>13</v>
      </c>
      <c r="E123" s="15" t="s">
        <v>202</v>
      </c>
      <c r="F123" s="13"/>
      <c r="G123" s="107">
        <f t="shared" si="12"/>
        <v>251</v>
      </c>
      <c r="H123" s="107">
        <f t="shared" si="12"/>
        <v>251</v>
      </c>
    </row>
    <row r="124" spans="1:8" ht="30">
      <c r="A124" s="95" t="s">
        <v>83</v>
      </c>
      <c r="B124" s="163"/>
      <c r="C124" s="10" t="s">
        <v>21</v>
      </c>
      <c r="D124" s="10" t="s">
        <v>13</v>
      </c>
      <c r="E124" s="13" t="s">
        <v>202</v>
      </c>
      <c r="F124" s="30" t="s">
        <v>80</v>
      </c>
      <c r="G124" s="123">
        <v>251</v>
      </c>
      <c r="H124" s="123">
        <v>251</v>
      </c>
    </row>
    <row r="125" spans="1:8" ht="15">
      <c r="A125" s="120" t="s">
        <v>31</v>
      </c>
      <c r="B125" s="163"/>
      <c r="C125" s="21" t="s">
        <v>32</v>
      </c>
      <c r="D125" s="21"/>
      <c r="E125" s="21"/>
      <c r="F125" s="21"/>
      <c r="G125" s="124">
        <f>SUM(G126,G135)</f>
        <v>840.4</v>
      </c>
      <c r="H125" s="124">
        <f>SUM(H126,H135)</f>
        <v>1585.4</v>
      </c>
    </row>
    <row r="126" spans="1:8" ht="15">
      <c r="A126" s="96" t="s">
        <v>49</v>
      </c>
      <c r="B126" s="163"/>
      <c r="C126" s="14" t="s">
        <v>32</v>
      </c>
      <c r="D126" s="14" t="s">
        <v>13</v>
      </c>
      <c r="E126" s="14"/>
      <c r="F126" s="14"/>
      <c r="G126" s="107">
        <f>SUM(G127)</f>
        <v>840.4</v>
      </c>
      <c r="H126" s="107">
        <f>SUM(H127)</f>
        <v>840.4</v>
      </c>
    </row>
    <row r="127" spans="1:8" ht="75">
      <c r="A127" s="108" t="s">
        <v>326</v>
      </c>
      <c r="B127" s="163"/>
      <c r="C127" s="15" t="s">
        <v>32</v>
      </c>
      <c r="D127" s="15" t="s">
        <v>13</v>
      </c>
      <c r="E127" s="15" t="s">
        <v>95</v>
      </c>
      <c r="F127" s="15"/>
      <c r="G127" s="107">
        <f>SUM(G128)</f>
        <v>840.4</v>
      </c>
      <c r="H127" s="107">
        <f>SUM(H128)</f>
        <v>840.4</v>
      </c>
    </row>
    <row r="128" spans="1:8" ht="30">
      <c r="A128" s="108" t="s">
        <v>88</v>
      </c>
      <c r="B128" s="163"/>
      <c r="C128" s="15" t="s">
        <v>32</v>
      </c>
      <c r="D128" s="15" t="s">
        <v>13</v>
      </c>
      <c r="E128" s="15" t="s">
        <v>96</v>
      </c>
      <c r="F128" s="15"/>
      <c r="G128" s="107">
        <f>SUM(G129,G132)</f>
        <v>840.4</v>
      </c>
      <c r="H128" s="107">
        <f>SUM(H129,H132)</f>
        <v>840.4</v>
      </c>
    </row>
    <row r="129" spans="1:8" ht="30">
      <c r="A129" s="108" t="s">
        <v>89</v>
      </c>
      <c r="B129" s="163"/>
      <c r="C129" s="15" t="s">
        <v>32</v>
      </c>
      <c r="D129" s="15" t="s">
        <v>13</v>
      </c>
      <c r="E129" s="15" t="s">
        <v>97</v>
      </c>
      <c r="F129" s="15"/>
      <c r="G129" s="107">
        <f>SUM(G130)</f>
        <v>811</v>
      </c>
      <c r="H129" s="107">
        <f>SUM(H130)</f>
        <v>811</v>
      </c>
    </row>
    <row r="130" spans="1:8" ht="15">
      <c r="A130" s="97" t="s">
        <v>198</v>
      </c>
      <c r="B130" s="163"/>
      <c r="C130" s="15" t="s">
        <v>32</v>
      </c>
      <c r="D130" s="15" t="s">
        <v>13</v>
      </c>
      <c r="E130" s="15" t="s">
        <v>197</v>
      </c>
      <c r="F130" s="15"/>
      <c r="G130" s="107">
        <f>SUM(G131)</f>
        <v>811</v>
      </c>
      <c r="H130" s="107">
        <f>SUM(H131)</f>
        <v>811</v>
      </c>
    </row>
    <row r="131" spans="1:8" ht="30">
      <c r="A131" s="95" t="s">
        <v>78</v>
      </c>
      <c r="B131" s="163"/>
      <c r="C131" s="10" t="s">
        <v>32</v>
      </c>
      <c r="D131" s="10" t="s">
        <v>13</v>
      </c>
      <c r="E131" s="13" t="s">
        <v>197</v>
      </c>
      <c r="F131" s="13" t="s">
        <v>79</v>
      </c>
      <c r="G131" s="98">
        <v>811</v>
      </c>
      <c r="H131" s="98">
        <v>811</v>
      </c>
    </row>
    <row r="132" spans="1:8" ht="30">
      <c r="A132" s="101" t="s">
        <v>90</v>
      </c>
      <c r="B132" s="163"/>
      <c r="C132" s="9" t="s">
        <v>32</v>
      </c>
      <c r="D132" s="9" t="s">
        <v>13</v>
      </c>
      <c r="E132" s="15" t="s">
        <v>98</v>
      </c>
      <c r="F132" s="13"/>
      <c r="G132" s="107">
        <f>SUM(G133)</f>
        <v>29.4</v>
      </c>
      <c r="H132" s="107">
        <f>SUM(H133)</f>
        <v>29.4</v>
      </c>
    </row>
    <row r="133" spans="1:8" ht="60">
      <c r="A133" s="117" t="s">
        <v>200</v>
      </c>
      <c r="B133" s="163"/>
      <c r="C133" s="9" t="s">
        <v>32</v>
      </c>
      <c r="D133" s="9" t="s">
        <v>13</v>
      </c>
      <c r="E133" s="15" t="s">
        <v>199</v>
      </c>
      <c r="F133" s="15"/>
      <c r="G133" s="107">
        <f>SUM(G134)</f>
        <v>29.4</v>
      </c>
      <c r="H133" s="107">
        <f>SUM(H134)</f>
        <v>29.4</v>
      </c>
    </row>
    <row r="134" spans="1:8" ht="30">
      <c r="A134" s="95" t="s">
        <v>78</v>
      </c>
      <c r="B134" s="163"/>
      <c r="C134" s="10" t="s">
        <v>32</v>
      </c>
      <c r="D134" s="10" t="s">
        <v>13</v>
      </c>
      <c r="E134" s="13" t="s">
        <v>199</v>
      </c>
      <c r="F134" s="13" t="s">
        <v>79</v>
      </c>
      <c r="G134" s="98">
        <v>29.4</v>
      </c>
      <c r="H134" s="98">
        <v>29.4</v>
      </c>
    </row>
    <row r="135" spans="1:8" ht="15">
      <c r="A135" s="106" t="s">
        <v>33</v>
      </c>
      <c r="B135" s="163"/>
      <c r="C135" s="8" t="s">
        <v>32</v>
      </c>
      <c r="D135" s="8" t="s">
        <v>19</v>
      </c>
      <c r="E135" s="17"/>
      <c r="F135" s="17"/>
      <c r="G135" s="107">
        <f t="shared" ref="G135:H139" si="13">SUM(G136)</f>
        <v>0</v>
      </c>
      <c r="H135" s="107">
        <f t="shared" si="13"/>
        <v>745</v>
      </c>
    </row>
    <row r="136" spans="1:8" ht="45">
      <c r="A136" s="117" t="s">
        <v>331</v>
      </c>
      <c r="B136" s="163"/>
      <c r="C136" s="9" t="s">
        <v>32</v>
      </c>
      <c r="D136" s="9" t="s">
        <v>19</v>
      </c>
      <c r="E136" s="15" t="s">
        <v>186</v>
      </c>
      <c r="F136" s="19"/>
      <c r="G136" s="107">
        <f t="shared" si="13"/>
        <v>0</v>
      </c>
      <c r="H136" s="107">
        <f t="shared" si="13"/>
        <v>745</v>
      </c>
    </row>
    <row r="137" spans="1:8" ht="45">
      <c r="A137" s="117" t="s">
        <v>183</v>
      </c>
      <c r="B137" s="163"/>
      <c r="C137" s="9" t="s">
        <v>32</v>
      </c>
      <c r="D137" s="9" t="s">
        <v>19</v>
      </c>
      <c r="E137" s="15" t="s">
        <v>187</v>
      </c>
      <c r="F137" s="19"/>
      <c r="G137" s="107">
        <f t="shared" si="13"/>
        <v>0</v>
      </c>
      <c r="H137" s="107">
        <f t="shared" si="13"/>
        <v>745</v>
      </c>
    </row>
    <row r="138" spans="1:8" ht="30">
      <c r="A138" s="117" t="s">
        <v>270</v>
      </c>
      <c r="B138" s="163"/>
      <c r="C138" s="9" t="s">
        <v>32</v>
      </c>
      <c r="D138" s="9" t="s">
        <v>19</v>
      </c>
      <c r="E138" s="19" t="s">
        <v>269</v>
      </c>
      <c r="F138" s="19"/>
      <c r="G138" s="107">
        <f t="shared" si="13"/>
        <v>0</v>
      </c>
      <c r="H138" s="107">
        <f t="shared" si="13"/>
        <v>745</v>
      </c>
    </row>
    <row r="139" spans="1:8" ht="75">
      <c r="A139" s="117" t="s">
        <v>325</v>
      </c>
      <c r="B139" s="163"/>
      <c r="C139" s="9" t="s">
        <v>32</v>
      </c>
      <c r="D139" s="9" t="s">
        <v>19</v>
      </c>
      <c r="E139" s="19" t="s">
        <v>324</v>
      </c>
      <c r="F139" s="19"/>
      <c r="G139" s="107">
        <f t="shared" si="13"/>
        <v>0</v>
      </c>
      <c r="H139" s="107">
        <f t="shared" si="13"/>
        <v>745</v>
      </c>
    </row>
    <row r="140" spans="1:8" ht="60">
      <c r="A140" s="95" t="s">
        <v>268</v>
      </c>
      <c r="B140" s="163"/>
      <c r="C140" s="10" t="s">
        <v>32</v>
      </c>
      <c r="D140" s="10" t="s">
        <v>19</v>
      </c>
      <c r="E140" s="20" t="s">
        <v>324</v>
      </c>
      <c r="F140" s="13" t="s">
        <v>267</v>
      </c>
      <c r="G140" s="114">
        <v>0</v>
      </c>
      <c r="H140" s="114">
        <v>745</v>
      </c>
    </row>
    <row r="141" spans="1:8" ht="15">
      <c r="A141" s="129" t="s">
        <v>34</v>
      </c>
      <c r="B141" s="163"/>
      <c r="C141" s="27" t="s">
        <v>35</v>
      </c>
      <c r="D141" s="27"/>
      <c r="E141" s="21"/>
      <c r="F141" s="21"/>
      <c r="G141" s="107">
        <f t="shared" ref="G141:H144" si="14">SUM(G142)</f>
        <v>909</v>
      </c>
      <c r="H141" s="107">
        <f t="shared" si="14"/>
        <v>896</v>
      </c>
    </row>
    <row r="142" spans="1:8" ht="15">
      <c r="A142" s="96" t="s">
        <v>36</v>
      </c>
      <c r="B142" s="163"/>
      <c r="C142" s="18" t="s">
        <v>35</v>
      </c>
      <c r="D142" s="18" t="s">
        <v>13</v>
      </c>
      <c r="E142" s="18"/>
      <c r="F142" s="18"/>
      <c r="G142" s="107">
        <f t="shared" si="14"/>
        <v>909</v>
      </c>
      <c r="H142" s="107">
        <f t="shared" si="14"/>
        <v>896</v>
      </c>
    </row>
    <row r="143" spans="1:8" ht="75">
      <c r="A143" s="130" t="s">
        <v>332</v>
      </c>
      <c r="B143" s="163"/>
      <c r="C143" s="15" t="s">
        <v>35</v>
      </c>
      <c r="D143" s="15" t="s">
        <v>13</v>
      </c>
      <c r="E143" s="15" t="s">
        <v>210</v>
      </c>
      <c r="F143" s="18"/>
      <c r="G143" s="107">
        <f t="shared" si="14"/>
        <v>909</v>
      </c>
      <c r="H143" s="107">
        <f t="shared" si="14"/>
        <v>896</v>
      </c>
    </row>
    <row r="144" spans="1:8" ht="60">
      <c r="A144" s="130" t="s">
        <v>207</v>
      </c>
      <c r="B144" s="163"/>
      <c r="C144" s="15" t="s">
        <v>35</v>
      </c>
      <c r="D144" s="15" t="s">
        <v>13</v>
      </c>
      <c r="E144" s="15" t="s">
        <v>211</v>
      </c>
      <c r="F144" s="18"/>
      <c r="G144" s="107">
        <f t="shared" si="14"/>
        <v>909</v>
      </c>
      <c r="H144" s="107">
        <f t="shared" si="14"/>
        <v>896</v>
      </c>
    </row>
    <row r="145" spans="1:8" ht="45">
      <c r="A145" s="130" t="s">
        <v>208</v>
      </c>
      <c r="B145" s="163"/>
      <c r="C145" s="15" t="s">
        <v>35</v>
      </c>
      <c r="D145" s="15" t="s">
        <v>13</v>
      </c>
      <c r="E145" s="15" t="s">
        <v>212</v>
      </c>
      <c r="F145" s="18"/>
      <c r="G145" s="107">
        <f>SUM(G146,G148,G150)</f>
        <v>909</v>
      </c>
      <c r="H145" s="107">
        <f>SUM(H146,H148,H150)</f>
        <v>896</v>
      </c>
    </row>
    <row r="146" spans="1:8" ht="15">
      <c r="A146" s="130" t="s">
        <v>209</v>
      </c>
      <c r="B146" s="163"/>
      <c r="C146" s="15" t="s">
        <v>35</v>
      </c>
      <c r="D146" s="15" t="s">
        <v>13</v>
      </c>
      <c r="E146" s="15" t="s">
        <v>213</v>
      </c>
      <c r="F146" s="18"/>
      <c r="G146" s="107">
        <f>SUM(G147:G147)</f>
        <v>667</v>
      </c>
      <c r="H146" s="107">
        <f>SUM(H147:H147)</f>
        <v>667</v>
      </c>
    </row>
    <row r="147" spans="1:8" ht="30">
      <c r="A147" s="95" t="s">
        <v>115</v>
      </c>
      <c r="B147" s="163"/>
      <c r="C147" s="20" t="s">
        <v>35</v>
      </c>
      <c r="D147" s="20" t="s">
        <v>13</v>
      </c>
      <c r="E147" s="13" t="s">
        <v>213</v>
      </c>
      <c r="F147" s="10" t="s">
        <v>76</v>
      </c>
      <c r="G147" s="98">
        <v>667</v>
      </c>
      <c r="H147" s="98">
        <v>667</v>
      </c>
    </row>
    <row r="148" spans="1:8" ht="30">
      <c r="A148" s="117" t="s">
        <v>214</v>
      </c>
      <c r="B148" s="165"/>
      <c r="C148" s="15" t="s">
        <v>35</v>
      </c>
      <c r="D148" s="15" t="s">
        <v>13</v>
      </c>
      <c r="E148" s="15" t="s">
        <v>215</v>
      </c>
      <c r="F148" s="15"/>
      <c r="G148" s="107">
        <f>SUM(G149:G149)</f>
        <v>232</v>
      </c>
      <c r="H148" s="107">
        <f>SUM(H149:H149)</f>
        <v>219</v>
      </c>
    </row>
    <row r="149" spans="1:8" ht="30">
      <c r="A149" s="95" t="s">
        <v>115</v>
      </c>
      <c r="B149" s="165"/>
      <c r="C149" s="13" t="s">
        <v>35</v>
      </c>
      <c r="D149" s="13" t="s">
        <v>13</v>
      </c>
      <c r="E149" s="13" t="s">
        <v>215</v>
      </c>
      <c r="F149" s="12" t="s">
        <v>76</v>
      </c>
      <c r="G149" s="131">
        <v>232</v>
      </c>
      <c r="H149" s="131">
        <v>219</v>
      </c>
    </row>
    <row r="150" spans="1:8" ht="45">
      <c r="A150" s="101" t="s">
        <v>216</v>
      </c>
      <c r="B150" s="165"/>
      <c r="C150" s="15" t="s">
        <v>35</v>
      </c>
      <c r="D150" s="15" t="s">
        <v>13</v>
      </c>
      <c r="E150" s="15" t="s">
        <v>217</v>
      </c>
      <c r="F150" s="12"/>
      <c r="G150" s="124">
        <f>SUM(G151)</f>
        <v>10</v>
      </c>
      <c r="H150" s="124">
        <f>SUM(H151)</f>
        <v>10</v>
      </c>
    </row>
    <row r="151" spans="1:8" ht="30.75" thickBot="1">
      <c r="A151" s="95" t="s">
        <v>115</v>
      </c>
      <c r="B151" s="165"/>
      <c r="C151" s="13" t="s">
        <v>35</v>
      </c>
      <c r="D151" s="13" t="s">
        <v>13</v>
      </c>
      <c r="E151" s="13" t="s">
        <v>217</v>
      </c>
      <c r="F151" s="12" t="s">
        <v>76</v>
      </c>
      <c r="G151" s="131">
        <v>10</v>
      </c>
      <c r="H151" s="131">
        <v>10</v>
      </c>
    </row>
    <row r="152" spans="1:8" ht="33" thickTop="1" thickBot="1">
      <c r="A152" s="102" t="s">
        <v>241</v>
      </c>
      <c r="B152" s="6" t="s">
        <v>240</v>
      </c>
      <c r="C152" s="22"/>
      <c r="D152" s="22"/>
      <c r="E152" s="23"/>
      <c r="F152" s="23"/>
      <c r="G152" s="112">
        <f>SUM(G153)</f>
        <v>562.6</v>
      </c>
      <c r="H152" s="112">
        <f>SUM(H153)</f>
        <v>562.6</v>
      </c>
    </row>
    <row r="153" spans="1:8" ht="15.75" thickTop="1">
      <c r="A153" s="104" t="s">
        <v>12</v>
      </c>
      <c r="B153" s="54"/>
      <c r="C153" s="63" t="s">
        <v>13</v>
      </c>
      <c r="D153" s="54"/>
      <c r="E153" s="54"/>
      <c r="F153" s="64"/>
      <c r="G153" s="113">
        <f t="shared" ref="G153:H155" si="15">SUM(G154)</f>
        <v>562.6</v>
      </c>
      <c r="H153" s="113">
        <f t="shared" si="15"/>
        <v>562.6</v>
      </c>
    </row>
    <row r="154" spans="1:8" ht="45">
      <c r="A154" s="106" t="s">
        <v>53</v>
      </c>
      <c r="B154" s="163"/>
      <c r="C154" s="8" t="s">
        <v>13</v>
      </c>
      <c r="D154" s="8" t="s">
        <v>46</v>
      </c>
      <c r="E154" s="28"/>
      <c r="F154" s="13"/>
      <c r="G154" s="107">
        <f t="shared" si="15"/>
        <v>562.6</v>
      </c>
      <c r="H154" s="107">
        <f t="shared" si="15"/>
        <v>562.6</v>
      </c>
    </row>
    <row r="155" spans="1:8" ht="15">
      <c r="A155" s="108" t="s">
        <v>244</v>
      </c>
      <c r="B155" s="51"/>
      <c r="C155" s="9" t="s">
        <v>13</v>
      </c>
      <c r="D155" s="9" t="s">
        <v>46</v>
      </c>
      <c r="E155" s="15" t="s">
        <v>242</v>
      </c>
      <c r="F155" s="9"/>
      <c r="G155" s="107">
        <f t="shared" si="15"/>
        <v>562.6</v>
      </c>
      <c r="H155" s="107">
        <f t="shared" si="15"/>
        <v>562.6</v>
      </c>
    </row>
    <row r="156" spans="1:8" ht="15">
      <c r="A156" s="108" t="s">
        <v>85</v>
      </c>
      <c r="B156" s="51"/>
      <c r="C156" s="10" t="s">
        <v>13</v>
      </c>
      <c r="D156" s="10" t="s">
        <v>46</v>
      </c>
      <c r="E156" s="15" t="s">
        <v>243</v>
      </c>
      <c r="F156" s="9"/>
      <c r="G156" s="107">
        <f>SUM(G157:G158)</f>
        <v>562.6</v>
      </c>
      <c r="H156" s="107">
        <f>SUM(H157:H158)</f>
        <v>562.6</v>
      </c>
    </row>
    <row r="157" spans="1:8" ht="60">
      <c r="A157" s="95" t="s">
        <v>73</v>
      </c>
      <c r="B157" s="51"/>
      <c r="C157" s="10" t="s">
        <v>13</v>
      </c>
      <c r="D157" s="10" t="s">
        <v>46</v>
      </c>
      <c r="E157" s="13" t="s">
        <v>243</v>
      </c>
      <c r="F157" s="10" t="s">
        <v>75</v>
      </c>
      <c r="G157" s="98">
        <v>481.4</v>
      </c>
      <c r="H157" s="98">
        <v>481.4</v>
      </c>
    </row>
    <row r="158" spans="1:8" ht="30.75" thickBot="1">
      <c r="A158" s="95" t="s">
        <v>115</v>
      </c>
      <c r="B158" s="51"/>
      <c r="C158" s="10" t="s">
        <v>13</v>
      </c>
      <c r="D158" s="10" t="s">
        <v>46</v>
      </c>
      <c r="E158" s="13" t="s">
        <v>243</v>
      </c>
      <c r="F158" s="10" t="s">
        <v>76</v>
      </c>
      <c r="G158" s="98">
        <v>81.2</v>
      </c>
      <c r="H158" s="98">
        <v>81.2</v>
      </c>
    </row>
    <row r="159" spans="1:8" ht="33" thickTop="1" thickBot="1">
      <c r="A159" s="102" t="s">
        <v>51</v>
      </c>
      <c r="B159" s="6" t="s">
        <v>52</v>
      </c>
      <c r="C159" s="22"/>
      <c r="D159" s="22"/>
      <c r="E159" s="23"/>
      <c r="F159" s="23"/>
      <c r="G159" s="112">
        <f>SUM(G160,G190,G197,G212,G225,G274,G281,G288,G204)</f>
        <v>74896.5</v>
      </c>
      <c r="H159" s="112">
        <f>SUM(H160,H190,H197,H212,H225,H274,H281,H288,H204)</f>
        <v>74326.5</v>
      </c>
    </row>
    <row r="160" spans="1:8" ht="16.5" thickTop="1">
      <c r="A160" s="104" t="s">
        <v>12</v>
      </c>
      <c r="B160" s="54"/>
      <c r="C160" s="63" t="s">
        <v>13</v>
      </c>
      <c r="D160" s="54"/>
      <c r="E160" s="54"/>
      <c r="F160" s="54"/>
      <c r="G160" s="132">
        <f>SUM(G161,G168,G173)</f>
        <v>4115.7000000000007</v>
      </c>
      <c r="H160" s="132">
        <f>SUM(H161,H168,H173)</f>
        <v>4088.7000000000003</v>
      </c>
    </row>
    <row r="161" spans="1:8" ht="45">
      <c r="A161" s="106" t="s">
        <v>53</v>
      </c>
      <c r="B161" s="163"/>
      <c r="C161" s="8" t="s">
        <v>13</v>
      </c>
      <c r="D161" s="8" t="s">
        <v>46</v>
      </c>
      <c r="E161" s="28"/>
      <c r="F161" s="28"/>
      <c r="G161" s="100">
        <f t="shared" ref="G161:H164" si="16">SUM(G162)</f>
        <v>2896.7000000000003</v>
      </c>
      <c r="H161" s="100">
        <f t="shared" si="16"/>
        <v>2896.7000000000003</v>
      </c>
    </row>
    <row r="162" spans="1:8" ht="75">
      <c r="A162" s="108" t="s">
        <v>326</v>
      </c>
      <c r="B162" s="163"/>
      <c r="C162" s="15" t="s">
        <v>13</v>
      </c>
      <c r="D162" s="15" t="s">
        <v>46</v>
      </c>
      <c r="E162" s="15" t="s">
        <v>95</v>
      </c>
      <c r="F162" s="29"/>
      <c r="G162" s="107">
        <f t="shared" si="16"/>
        <v>2896.7000000000003</v>
      </c>
      <c r="H162" s="107">
        <f t="shared" si="16"/>
        <v>2896.7000000000003</v>
      </c>
    </row>
    <row r="163" spans="1:8" ht="30">
      <c r="A163" s="108" t="s">
        <v>88</v>
      </c>
      <c r="B163" s="163"/>
      <c r="C163" s="15" t="s">
        <v>13</v>
      </c>
      <c r="D163" s="15" t="s">
        <v>46</v>
      </c>
      <c r="E163" s="15" t="s">
        <v>96</v>
      </c>
      <c r="F163" s="29"/>
      <c r="G163" s="107">
        <f t="shared" si="16"/>
        <v>2896.7000000000003</v>
      </c>
      <c r="H163" s="107">
        <f t="shared" si="16"/>
        <v>2896.7000000000003</v>
      </c>
    </row>
    <row r="164" spans="1:8" ht="30">
      <c r="A164" s="108" t="s">
        <v>89</v>
      </c>
      <c r="B164" s="163"/>
      <c r="C164" s="15" t="s">
        <v>13</v>
      </c>
      <c r="D164" s="15" t="s">
        <v>46</v>
      </c>
      <c r="E164" s="15" t="s">
        <v>97</v>
      </c>
      <c r="F164" s="29"/>
      <c r="G164" s="107">
        <f t="shared" si="16"/>
        <v>2896.7000000000003</v>
      </c>
      <c r="H164" s="107">
        <f t="shared" si="16"/>
        <v>2896.7000000000003</v>
      </c>
    </row>
    <row r="165" spans="1:8" ht="15">
      <c r="A165" s="108" t="s">
        <v>85</v>
      </c>
      <c r="B165" s="163"/>
      <c r="C165" s="15" t="s">
        <v>13</v>
      </c>
      <c r="D165" s="15" t="s">
        <v>46</v>
      </c>
      <c r="E165" s="15" t="s">
        <v>87</v>
      </c>
      <c r="F165" s="29"/>
      <c r="G165" s="107">
        <f>SUM(G166:G167)</f>
        <v>2896.7000000000003</v>
      </c>
      <c r="H165" s="107">
        <f>SUM(H166:H167)</f>
        <v>2896.7000000000003</v>
      </c>
    </row>
    <row r="166" spans="1:8" ht="60">
      <c r="A166" s="95" t="s">
        <v>73</v>
      </c>
      <c r="B166" s="163"/>
      <c r="C166" s="24" t="s">
        <v>13</v>
      </c>
      <c r="D166" s="24" t="s">
        <v>46</v>
      </c>
      <c r="E166" s="13" t="s">
        <v>87</v>
      </c>
      <c r="F166" s="10" t="s">
        <v>75</v>
      </c>
      <c r="G166" s="98">
        <v>2432.4</v>
      </c>
      <c r="H166" s="98">
        <v>2432.4</v>
      </c>
    </row>
    <row r="167" spans="1:8" ht="30">
      <c r="A167" s="95" t="s">
        <v>115</v>
      </c>
      <c r="B167" s="163"/>
      <c r="C167" s="24" t="s">
        <v>13</v>
      </c>
      <c r="D167" s="24" t="s">
        <v>46</v>
      </c>
      <c r="E167" s="13" t="s">
        <v>87</v>
      </c>
      <c r="F167" s="10" t="s">
        <v>76</v>
      </c>
      <c r="G167" s="98">
        <v>464.3</v>
      </c>
      <c r="H167" s="98">
        <v>464.3</v>
      </c>
    </row>
    <row r="168" spans="1:8" ht="15">
      <c r="A168" s="126" t="s">
        <v>54</v>
      </c>
      <c r="B168" s="163"/>
      <c r="C168" s="8" t="s">
        <v>13</v>
      </c>
      <c r="D168" s="8" t="s">
        <v>35</v>
      </c>
      <c r="E168" s="17"/>
      <c r="F168" s="17"/>
      <c r="G168" s="107">
        <f t="shared" ref="G168:H171" si="17">SUM(G169)</f>
        <v>224</v>
      </c>
      <c r="H168" s="107">
        <f t="shared" si="17"/>
        <v>224</v>
      </c>
    </row>
    <row r="169" spans="1:8" ht="30">
      <c r="A169" s="133" t="s">
        <v>232</v>
      </c>
      <c r="B169" s="163"/>
      <c r="C169" s="19" t="s">
        <v>13</v>
      </c>
      <c r="D169" s="19" t="s">
        <v>35</v>
      </c>
      <c r="E169" s="19" t="s">
        <v>233</v>
      </c>
      <c r="F169" s="19"/>
      <c r="G169" s="107">
        <f t="shared" si="17"/>
        <v>224</v>
      </c>
      <c r="H169" s="107">
        <f t="shared" si="17"/>
        <v>224</v>
      </c>
    </row>
    <row r="170" spans="1:8" ht="15">
      <c r="A170" s="133" t="s">
        <v>234</v>
      </c>
      <c r="B170" s="163"/>
      <c r="C170" s="19" t="s">
        <v>13</v>
      </c>
      <c r="D170" s="19" t="s">
        <v>35</v>
      </c>
      <c r="E170" s="19" t="s">
        <v>92</v>
      </c>
      <c r="F170" s="19"/>
      <c r="G170" s="107">
        <f t="shared" si="17"/>
        <v>224</v>
      </c>
      <c r="H170" s="107">
        <f t="shared" si="17"/>
        <v>224</v>
      </c>
    </row>
    <row r="171" spans="1:8" ht="45">
      <c r="A171" s="125" t="s">
        <v>93</v>
      </c>
      <c r="B171" s="163"/>
      <c r="C171" s="9" t="s">
        <v>13</v>
      </c>
      <c r="D171" s="9" t="s">
        <v>35</v>
      </c>
      <c r="E171" s="19" t="s">
        <v>94</v>
      </c>
      <c r="F171" s="28"/>
      <c r="G171" s="107">
        <f t="shared" si="17"/>
        <v>224</v>
      </c>
      <c r="H171" s="107">
        <f t="shared" si="17"/>
        <v>224</v>
      </c>
    </row>
    <row r="172" spans="1:8" ht="15">
      <c r="A172" s="95" t="s">
        <v>74</v>
      </c>
      <c r="B172" s="163"/>
      <c r="C172" s="10" t="s">
        <v>13</v>
      </c>
      <c r="D172" s="10" t="s">
        <v>35</v>
      </c>
      <c r="E172" s="20" t="s">
        <v>94</v>
      </c>
      <c r="F172" s="10" t="s">
        <v>77</v>
      </c>
      <c r="G172" s="98">
        <v>224</v>
      </c>
      <c r="H172" s="98">
        <v>224</v>
      </c>
    </row>
    <row r="173" spans="1:8" ht="15">
      <c r="A173" s="96" t="s">
        <v>16</v>
      </c>
      <c r="B173" s="163"/>
      <c r="C173" s="18" t="s">
        <v>13</v>
      </c>
      <c r="D173" s="18" t="s">
        <v>17</v>
      </c>
      <c r="E173" s="18"/>
      <c r="F173" s="18"/>
      <c r="G173" s="107">
        <f>SUM(G181,G174)</f>
        <v>995</v>
      </c>
      <c r="H173" s="107">
        <f>SUM(H181,H174)</f>
        <v>968</v>
      </c>
    </row>
    <row r="174" spans="1:8" ht="45">
      <c r="A174" s="97" t="s">
        <v>292</v>
      </c>
      <c r="B174" s="190"/>
      <c r="C174" s="9" t="s">
        <v>13</v>
      </c>
      <c r="D174" s="9" t="s">
        <v>17</v>
      </c>
      <c r="E174" s="15" t="s">
        <v>293</v>
      </c>
      <c r="F174" s="18"/>
      <c r="G174" s="107">
        <f>SUM(G175)</f>
        <v>27</v>
      </c>
      <c r="H174" s="107">
        <f>SUM(H175)</f>
        <v>0</v>
      </c>
    </row>
    <row r="175" spans="1:8" ht="30">
      <c r="A175" s="97" t="s">
        <v>294</v>
      </c>
      <c r="B175" s="190"/>
      <c r="C175" s="9" t="s">
        <v>13</v>
      </c>
      <c r="D175" s="9" t="s">
        <v>17</v>
      </c>
      <c r="E175" s="15" t="s">
        <v>295</v>
      </c>
      <c r="F175" s="18"/>
      <c r="G175" s="107">
        <f>SUM(G176)</f>
        <v>27</v>
      </c>
      <c r="H175" s="107">
        <f>SUM(H176)</f>
        <v>0</v>
      </c>
    </row>
    <row r="176" spans="1:8" ht="30">
      <c r="A176" s="97" t="s">
        <v>296</v>
      </c>
      <c r="B176" s="190"/>
      <c r="C176" s="9" t="s">
        <v>13</v>
      </c>
      <c r="D176" s="9" t="s">
        <v>17</v>
      </c>
      <c r="E176" s="15" t="s">
        <v>297</v>
      </c>
      <c r="F176" s="18"/>
      <c r="G176" s="107">
        <f>SUM(G177,G179)</f>
        <v>27</v>
      </c>
      <c r="H176" s="107">
        <f>SUM(H177,H179)</f>
        <v>0</v>
      </c>
    </row>
    <row r="177" spans="1:8" ht="15">
      <c r="A177" s="97" t="s">
        <v>298</v>
      </c>
      <c r="B177" s="190"/>
      <c r="C177" s="9" t="s">
        <v>13</v>
      </c>
      <c r="D177" s="9" t="s">
        <v>17</v>
      </c>
      <c r="E177" s="15" t="s">
        <v>299</v>
      </c>
      <c r="F177" s="18"/>
      <c r="G177" s="107">
        <f>SUM(G178)</f>
        <v>20</v>
      </c>
      <c r="H177" s="107">
        <f>SUM(H178)</f>
        <v>0</v>
      </c>
    </row>
    <row r="178" spans="1:8" ht="30">
      <c r="A178" s="95" t="s">
        <v>83</v>
      </c>
      <c r="B178" s="190"/>
      <c r="C178" s="10" t="s">
        <v>13</v>
      </c>
      <c r="D178" s="10" t="s">
        <v>17</v>
      </c>
      <c r="E178" s="13" t="s">
        <v>299</v>
      </c>
      <c r="F178" s="13" t="s">
        <v>80</v>
      </c>
      <c r="G178" s="98">
        <v>20</v>
      </c>
      <c r="H178" s="98">
        <v>0</v>
      </c>
    </row>
    <row r="179" spans="1:8" ht="30">
      <c r="A179" s="97" t="s">
        <v>300</v>
      </c>
      <c r="B179" s="190"/>
      <c r="C179" s="9" t="s">
        <v>13</v>
      </c>
      <c r="D179" s="9" t="s">
        <v>17</v>
      </c>
      <c r="E179" s="15" t="s">
        <v>301</v>
      </c>
      <c r="F179" s="18"/>
      <c r="G179" s="107">
        <f>SUM(G180)</f>
        <v>7</v>
      </c>
      <c r="H179" s="107">
        <f>SUM(H180)</f>
        <v>0</v>
      </c>
    </row>
    <row r="180" spans="1:8" ht="30">
      <c r="A180" s="95" t="s">
        <v>83</v>
      </c>
      <c r="B180" s="190"/>
      <c r="C180" s="10" t="s">
        <v>13</v>
      </c>
      <c r="D180" s="10" t="s">
        <v>17</v>
      </c>
      <c r="E180" s="13" t="s">
        <v>301</v>
      </c>
      <c r="F180" s="13" t="s">
        <v>80</v>
      </c>
      <c r="G180" s="98">
        <v>7</v>
      </c>
      <c r="H180" s="98">
        <v>0</v>
      </c>
    </row>
    <row r="181" spans="1:8" ht="75">
      <c r="A181" s="108" t="s">
        <v>326</v>
      </c>
      <c r="B181" s="163"/>
      <c r="C181" s="9" t="s">
        <v>13</v>
      </c>
      <c r="D181" s="9" t="s">
        <v>17</v>
      </c>
      <c r="E181" s="9" t="s">
        <v>95</v>
      </c>
      <c r="F181" s="10"/>
      <c r="G181" s="107">
        <f>SUM(G182,G186)</f>
        <v>968</v>
      </c>
      <c r="H181" s="107">
        <f>SUM(H182,H186)</f>
        <v>968</v>
      </c>
    </row>
    <row r="182" spans="1:8" ht="30">
      <c r="A182" s="108" t="s">
        <v>88</v>
      </c>
      <c r="B182" s="176"/>
      <c r="C182" s="15" t="s">
        <v>13</v>
      </c>
      <c r="D182" s="15" t="s">
        <v>17</v>
      </c>
      <c r="E182" s="15" t="s">
        <v>96</v>
      </c>
      <c r="F182" s="10"/>
      <c r="G182" s="107">
        <f t="shared" ref="G182:H184" si="18">SUM(G183)</f>
        <v>89</v>
      </c>
      <c r="H182" s="107">
        <f t="shared" si="18"/>
        <v>89</v>
      </c>
    </row>
    <row r="183" spans="1:8" ht="30">
      <c r="A183" s="117" t="s">
        <v>90</v>
      </c>
      <c r="B183" s="176"/>
      <c r="C183" s="9" t="s">
        <v>13</v>
      </c>
      <c r="D183" s="9" t="s">
        <v>17</v>
      </c>
      <c r="E183" s="15" t="s">
        <v>98</v>
      </c>
      <c r="F183" s="10"/>
      <c r="G183" s="107">
        <f t="shared" si="18"/>
        <v>89</v>
      </c>
      <c r="H183" s="107">
        <f t="shared" si="18"/>
        <v>89</v>
      </c>
    </row>
    <row r="184" spans="1:8" ht="60">
      <c r="A184" s="101" t="s">
        <v>277</v>
      </c>
      <c r="B184" s="176"/>
      <c r="C184" s="9" t="s">
        <v>13</v>
      </c>
      <c r="D184" s="9" t="s">
        <v>17</v>
      </c>
      <c r="E184" s="78" t="s">
        <v>278</v>
      </c>
      <c r="F184" s="83"/>
      <c r="G184" s="169">
        <f t="shared" si="18"/>
        <v>89</v>
      </c>
      <c r="H184" s="169">
        <f t="shared" si="18"/>
        <v>89</v>
      </c>
    </row>
    <row r="185" spans="1:8" ht="30">
      <c r="A185" s="95" t="s">
        <v>27</v>
      </c>
      <c r="B185" s="176"/>
      <c r="C185" s="10" t="s">
        <v>13</v>
      </c>
      <c r="D185" s="10" t="s">
        <v>17</v>
      </c>
      <c r="E185" s="77" t="s">
        <v>278</v>
      </c>
      <c r="F185" s="83">
        <v>500</v>
      </c>
      <c r="G185" s="84">
        <v>89</v>
      </c>
      <c r="H185" s="84">
        <v>89</v>
      </c>
    </row>
    <row r="186" spans="1:8" ht="45">
      <c r="A186" s="101" t="s">
        <v>109</v>
      </c>
      <c r="B186" s="163"/>
      <c r="C186" s="9" t="s">
        <v>13</v>
      </c>
      <c r="D186" s="9" t="s">
        <v>17</v>
      </c>
      <c r="E186" s="9" t="s">
        <v>114</v>
      </c>
      <c r="F186" s="10"/>
      <c r="G186" s="115">
        <f t="shared" ref="G186:H188" si="19">SUM(G187)</f>
        <v>879</v>
      </c>
      <c r="H186" s="115">
        <f t="shared" si="19"/>
        <v>879</v>
      </c>
    </row>
    <row r="187" spans="1:8" ht="30">
      <c r="A187" s="117" t="s">
        <v>110</v>
      </c>
      <c r="B187" s="163"/>
      <c r="C187" s="9" t="s">
        <v>13</v>
      </c>
      <c r="D187" s="9" t="s">
        <v>17</v>
      </c>
      <c r="E187" s="9" t="s">
        <v>112</v>
      </c>
      <c r="F187" s="15"/>
      <c r="G187" s="115">
        <f t="shared" si="19"/>
        <v>879</v>
      </c>
      <c r="H187" s="115">
        <f t="shared" si="19"/>
        <v>879</v>
      </c>
    </row>
    <row r="188" spans="1:8" ht="75">
      <c r="A188" s="101" t="s">
        <v>111</v>
      </c>
      <c r="B188" s="163"/>
      <c r="C188" s="9" t="s">
        <v>13</v>
      </c>
      <c r="D188" s="9" t="s">
        <v>17</v>
      </c>
      <c r="E188" s="9" t="s">
        <v>113</v>
      </c>
      <c r="F188" s="10"/>
      <c r="G188" s="115">
        <f t="shared" si="19"/>
        <v>879</v>
      </c>
      <c r="H188" s="115">
        <f t="shared" si="19"/>
        <v>879</v>
      </c>
    </row>
    <row r="189" spans="1:8" ht="30">
      <c r="A189" s="95" t="s">
        <v>115</v>
      </c>
      <c r="B189" s="163"/>
      <c r="C189" s="10" t="s">
        <v>13</v>
      </c>
      <c r="D189" s="10" t="s">
        <v>17</v>
      </c>
      <c r="E189" s="10" t="s">
        <v>113</v>
      </c>
      <c r="F189" s="13" t="s">
        <v>76</v>
      </c>
      <c r="G189" s="114">
        <v>879</v>
      </c>
      <c r="H189" s="114">
        <v>879</v>
      </c>
    </row>
    <row r="190" spans="1:8" ht="15">
      <c r="A190" s="134" t="s">
        <v>55</v>
      </c>
      <c r="B190" s="163"/>
      <c r="C190" s="27" t="s">
        <v>26</v>
      </c>
      <c r="D190" s="28"/>
      <c r="E190" s="28"/>
      <c r="F190" s="28"/>
      <c r="G190" s="107">
        <f t="shared" ref="G190:H195" si="20">SUM(G191)</f>
        <v>583.6</v>
      </c>
      <c r="H190" s="107">
        <f t="shared" si="20"/>
        <v>583.6</v>
      </c>
    </row>
    <row r="191" spans="1:8" ht="30">
      <c r="A191" s="135" t="s">
        <v>56</v>
      </c>
      <c r="B191" s="163"/>
      <c r="C191" s="18" t="s">
        <v>26</v>
      </c>
      <c r="D191" s="18" t="s">
        <v>15</v>
      </c>
      <c r="E191" s="18"/>
      <c r="F191" s="18"/>
      <c r="G191" s="107">
        <f t="shared" si="20"/>
        <v>583.6</v>
      </c>
      <c r="H191" s="107">
        <f t="shared" si="20"/>
        <v>583.6</v>
      </c>
    </row>
    <row r="192" spans="1:8" ht="75">
      <c r="A192" s="108" t="s">
        <v>326</v>
      </c>
      <c r="B192" s="163"/>
      <c r="C192" s="9" t="s">
        <v>26</v>
      </c>
      <c r="D192" s="9" t="s">
        <v>15</v>
      </c>
      <c r="E192" s="15" t="s">
        <v>95</v>
      </c>
      <c r="F192" s="9"/>
      <c r="G192" s="107">
        <f t="shared" si="20"/>
        <v>583.6</v>
      </c>
      <c r="H192" s="107">
        <f t="shared" si="20"/>
        <v>583.6</v>
      </c>
    </row>
    <row r="193" spans="1:8" ht="30">
      <c r="A193" s="108" t="s">
        <v>88</v>
      </c>
      <c r="B193" s="163"/>
      <c r="C193" s="9" t="s">
        <v>26</v>
      </c>
      <c r="D193" s="9" t="s">
        <v>15</v>
      </c>
      <c r="E193" s="15" t="s">
        <v>96</v>
      </c>
      <c r="F193" s="65"/>
      <c r="G193" s="124">
        <f t="shared" si="20"/>
        <v>583.6</v>
      </c>
      <c r="H193" s="124">
        <f t="shared" si="20"/>
        <v>583.6</v>
      </c>
    </row>
    <row r="194" spans="1:8" ht="30">
      <c r="A194" s="117" t="s">
        <v>90</v>
      </c>
      <c r="B194" s="163"/>
      <c r="C194" s="9" t="s">
        <v>26</v>
      </c>
      <c r="D194" s="9" t="s">
        <v>15</v>
      </c>
      <c r="E194" s="15" t="s">
        <v>98</v>
      </c>
      <c r="F194" s="65"/>
      <c r="G194" s="124">
        <f t="shared" si="20"/>
        <v>583.6</v>
      </c>
      <c r="H194" s="124">
        <f t="shared" si="20"/>
        <v>583.6</v>
      </c>
    </row>
    <row r="195" spans="1:8" ht="45">
      <c r="A195" s="70" t="s">
        <v>91</v>
      </c>
      <c r="B195" s="163"/>
      <c r="C195" s="9" t="s">
        <v>26</v>
      </c>
      <c r="D195" s="9" t="s">
        <v>15</v>
      </c>
      <c r="E195" s="188" t="s">
        <v>122</v>
      </c>
      <c r="F195" s="65"/>
      <c r="G195" s="124">
        <f t="shared" si="20"/>
        <v>583.6</v>
      </c>
      <c r="H195" s="124">
        <f t="shared" si="20"/>
        <v>583.6</v>
      </c>
    </row>
    <row r="196" spans="1:8" ht="15">
      <c r="A196" s="95" t="s">
        <v>27</v>
      </c>
      <c r="B196" s="163"/>
      <c r="C196" s="11" t="s">
        <v>26</v>
      </c>
      <c r="D196" s="11" t="s">
        <v>15</v>
      </c>
      <c r="E196" s="83" t="s">
        <v>122</v>
      </c>
      <c r="F196" s="12" t="s">
        <v>81</v>
      </c>
      <c r="G196" s="131">
        <v>583.6</v>
      </c>
      <c r="H196" s="131">
        <v>583.6</v>
      </c>
    </row>
    <row r="197" spans="1:8" ht="28.5">
      <c r="A197" s="109" t="s">
        <v>72</v>
      </c>
      <c r="B197" s="190"/>
      <c r="C197" s="25" t="s">
        <v>15</v>
      </c>
      <c r="D197" s="10"/>
      <c r="E197" s="13"/>
      <c r="F197" s="10"/>
      <c r="G197" s="100">
        <f>SUM(G198)</f>
        <v>77</v>
      </c>
      <c r="H197" s="100">
        <f>SUM(H198)</f>
        <v>73</v>
      </c>
    </row>
    <row r="198" spans="1:8" ht="30">
      <c r="A198" s="116" t="s">
        <v>313</v>
      </c>
      <c r="B198" s="190"/>
      <c r="C198" s="8" t="s">
        <v>15</v>
      </c>
      <c r="D198" s="8" t="s">
        <v>32</v>
      </c>
      <c r="E198" s="13"/>
      <c r="F198" s="10"/>
      <c r="G198" s="110">
        <f t="shared" ref="G198:H202" si="21">SUM(G199)</f>
        <v>77</v>
      </c>
      <c r="H198" s="110">
        <f t="shared" si="21"/>
        <v>73</v>
      </c>
    </row>
    <row r="199" spans="1:8" ht="45">
      <c r="A199" s="97" t="s">
        <v>292</v>
      </c>
      <c r="B199" s="190"/>
      <c r="C199" s="9" t="s">
        <v>15</v>
      </c>
      <c r="D199" s="9" t="s">
        <v>32</v>
      </c>
      <c r="E199" s="15" t="s">
        <v>293</v>
      </c>
      <c r="F199" s="10"/>
      <c r="G199" s="110">
        <f t="shared" si="21"/>
        <v>77</v>
      </c>
      <c r="H199" s="110">
        <f t="shared" si="21"/>
        <v>73</v>
      </c>
    </row>
    <row r="200" spans="1:8" ht="30">
      <c r="A200" s="101" t="s">
        <v>314</v>
      </c>
      <c r="B200" s="190"/>
      <c r="C200" s="9" t="s">
        <v>15</v>
      </c>
      <c r="D200" s="9" t="s">
        <v>32</v>
      </c>
      <c r="E200" s="15" t="s">
        <v>315</v>
      </c>
      <c r="F200" s="9"/>
      <c r="G200" s="110">
        <f t="shared" si="21"/>
        <v>77</v>
      </c>
      <c r="H200" s="110">
        <f t="shared" si="21"/>
        <v>73</v>
      </c>
    </row>
    <row r="201" spans="1:8" ht="30">
      <c r="A201" s="101" t="s">
        <v>316</v>
      </c>
      <c r="B201" s="190"/>
      <c r="C201" s="9" t="s">
        <v>15</v>
      </c>
      <c r="D201" s="9" t="s">
        <v>32</v>
      </c>
      <c r="E201" s="15" t="s">
        <v>317</v>
      </c>
      <c r="F201" s="9"/>
      <c r="G201" s="110">
        <f t="shared" si="21"/>
        <v>77</v>
      </c>
      <c r="H201" s="110">
        <f t="shared" si="21"/>
        <v>73</v>
      </c>
    </row>
    <row r="202" spans="1:8" ht="45">
      <c r="A202" s="101" t="s">
        <v>318</v>
      </c>
      <c r="B202" s="190"/>
      <c r="C202" s="9" t="s">
        <v>15</v>
      </c>
      <c r="D202" s="9" t="s">
        <v>32</v>
      </c>
      <c r="E202" s="15" t="s">
        <v>319</v>
      </c>
      <c r="F202" s="9"/>
      <c r="G202" s="110">
        <f t="shared" si="21"/>
        <v>77</v>
      </c>
      <c r="H202" s="110">
        <f t="shared" si="21"/>
        <v>73</v>
      </c>
    </row>
    <row r="203" spans="1:8" ht="30">
      <c r="A203" s="95" t="s">
        <v>27</v>
      </c>
      <c r="B203" s="190"/>
      <c r="C203" s="10" t="s">
        <v>15</v>
      </c>
      <c r="D203" s="10" t="s">
        <v>32</v>
      </c>
      <c r="E203" s="13" t="s">
        <v>319</v>
      </c>
      <c r="F203" s="10" t="s">
        <v>81</v>
      </c>
      <c r="G203" s="111">
        <v>77</v>
      </c>
      <c r="H203" s="111">
        <v>73</v>
      </c>
    </row>
    <row r="204" spans="1:8" ht="15">
      <c r="A204" s="134" t="s">
        <v>18</v>
      </c>
      <c r="B204" s="176"/>
      <c r="C204" s="178" t="s">
        <v>19</v>
      </c>
      <c r="D204" s="179"/>
      <c r="E204" s="178"/>
      <c r="F204" s="178"/>
      <c r="G204" s="107">
        <f t="shared" ref="G204:H208" si="22">SUM(G205)</f>
        <v>36</v>
      </c>
      <c r="H204" s="107">
        <f t="shared" si="22"/>
        <v>33</v>
      </c>
    </row>
    <row r="205" spans="1:8" ht="15">
      <c r="A205" s="177" t="s">
        <v>279</v>
      </c>
      <c r="B205" s="176"/>
      <c r="C205" s="180" t="s">
        <v>19</v>
      </c>
      <c r="D205" s="180" t="s">
        <v>13</v>
      </c>
      <c r="E205" s="178"/>
      <c r="F205" s="178"/>
      <c r="G205" s="107">
        <f t="shared" si="22"/>
        <v>36</v>
      </c>
      <c r="H205" s="107">
        <f t="shared" si="22"/>
        <v>33</v>
      </c>
    </row>
    <row r="206" spans="1:8" ht="45">
      <c r="A206" s="117" t="s">
        <v>331</v>
      </c>
      <c r="B206" s="176"/>
      <c r="C206" s="61" t="s">
        <v>19</v>
      </c>
      <c r="D206" s="61" t="s">
        <v>13</v>
      </c>
      <c r="E206" s="61" t="s">
        <v>186</v>
      </c>
      <c r="F206" s="61"/>
      <c r="G206" s="107">
        <f t="shared" si="22"/>
        <v>36</v>
      </c>
      <c r="H206" s="107">
        <f t="shared" si="22"/>
        <v>33</v>
      </c>
    </row>
    <row r="207" spans="1:8" ht="45">
      <c r="A207" s="117" t="s">
        <v>183</v>
      </c>
      <c r="B207" s="176"/>
      <c r="C207" s="61" t="s">
        <v>19</v>
      </c>
      <c r="D207" s="61" t="s">
        <v>13</v>
      </c>
      <c r="E207" s="61" t="s">
        <v>187</v>
      </c>
      <c r="F207" s="16"/>
      <c r="G207" s="107">
        <f t="shared" si="22"/>
        <v>36</v>
      </c>
      <c r="H207" s="107">
        <f t="shared" si="22"/>
        <v>33</v>
      </c>
    </row>
    <row r="208" spans="1:8" ht="30">
      <c r="A208" s="117" t="s">
        <v>184</v>
      </c>
      <c r="B208" s="176"/>
      <c r="C208" s="61" t="s">
        <v>19</v>
      </c>
      <c r="D208" s="61" t="s">
        <v>13</v>
      </c>
      <c r="E208" s="61" t="s">
        <v>188</v>
      </c>
      <c r="F208" s="16"/>
      <c r="G208" s="107">
        <f t="shared" si="22"/>
        <v>36</v>
      </c>
      <c r="H208" s="107">
        <f t="shared" si="22"/>
        <v>33</v>
      </c>
    </row>
    <row r="209" spans="1:8" ht="60">
      <c r="A209" s="101" t="s">
        <v>280</v>
      </c>
      <c r="B209" s="176"/>
      <c r="C209" s="61" t="s">
        <v>19</v>
      </c>
      <c r="D209" s="61" t="s">
        <v>13</v>
      </c>
      <c r="E209" s="61" t="s">
        <v>281</v>
      </c>
      <c r="F209" s="16"/>
      <c r="G209" s="107">
        <f>SUM(G210:G211)</f>
        <v>36</v>
      </c>
      <c r="H209" s="107">
        <f>SUM(H210:H211)</f>
        <v>33</v>
      </c>
    </row>
    <row r="210" spans="1:8" ht="15">
      <c r="A210" s="95" t="s">
        <v>27</v>
      </c>
      <c r="B210" s="176"/>
      <c r="C210" s="16" t="s">
        <v>19</v>
      </c>
      <c r="D210" s="16" t="s">
        <v>13</v>
      </c>
      <c r="E210" s="61" t="s">
        <v>281</v>
      </c>
      <c r="F210" s="16" t="s">
        <v>81</v>
      </c>
      <c r="G210" s="98">
        <v>8</v>
      </c>
      <c r="H210" s="98">
        <v>7</v>
      </c>
    </row>
    <row r="211" spans="1:8" ht="30">
      <c r="A211" s="95" t="s">
        <v>83</v>
      </c>
      <c r="B211" s="176"/>
      <c r="C211" s="16" t="s">
        <v>19</v>
      </c>
      <c r="D211" s="16" t="s">
        <v>13</v>
      </c>
      <c r="E211" s="16" t="s">
        <v>281</v>
      </c>
      <c r="F211" s="16" t="s">
        <v>80</v>
      </c>
      <c r="G211" s="98">
        <v>28</v>
      </c>
      <c r="H211" s="98">
        <v>26</v>
      </c>
    </row>
    <row r="212" spans="1:8" ht="15">
      <c r="A212" s="120" t="s">
        <v>42</v>
      </c>
      <c r="B212" s="163"/>
      <c r="C212" s="27" t="s">
        <v>43</v>
      </c>
      <c r="D212" s="9"/>
      <c r="E212" s="19"/>
      <c r="F212" s="19"/>
      <c r="G212" s="107">
        <f>SUM(G213,G219)</f>
        <v>912</v>
      </c>
      <c r="H212" s="107">
        <f>SUM(H213,H219)</f>
        <v>912</v>
      </c>
    </row>
    <row r="213" spans="1:8" ht="15">
      <c r="A213" s="126" t="s">
        <v>50</v>
      </c>
      <c r="B213" s="163"/>
      <c r="C213" s="8" t="s">
        <v>43</v>
      </c>
      <c r="D213" s="8" t="s">
        <v>26</v>
      </c>
      <c r="E213" s="19"/>
      <c r="F213" s="19"/>
      <c r="G213" s="107">
        <f t="shared" ref="G213:H217" si="23">SUM(G214)</f>
        <v>662</v>
      </c>
      <c r="H213" s="107">
        <f t="shared" si="23"/>
        <v>662</v>
      </c>
    </row>
    <row r="214" spans="1:8" ht="60">
      <c r="A214" s="121" t="s">
        <v>328</v>
      </c>
      <c r="B214" s="163"/>
      <c r="C214" s="15" t="s">
        <v>43</v>
      </c>
      <c r="D214" s="15" t="s">
        <v>26</v>
      </c>
      <c r="E214" s="15" t="s">
        <v>148</v>
      </c>
      <c r="F214" s="13"/>
      <c r="G214" s="107">
        <f t="shared" si="23"/>
        <v>662</v>
      </c>
      <c r="H214" s="107">
        <f t="shared" si="23"/>
        <v>662</v>
      </c>
    </row>
    <row r="215" spans="1:8" ht="45">
      <c r="A215" s="121" t="s">
        <v>146</v>
      </c>
      <c r="B215" s="163"/>
      <c r="C215" s="13" t="s">
        <v>43</v>
      </c>
      <c r="D215" s="13" t="s">
        <v>26</v>
      </c>
      <c r="E215" s="15" t="s">
        <v>149</v>
      </c>
      <c r="F215" s="13"/>
      <c r="G215" s="107">
        <f t="shared" si="23"/>
        <v>662</v>
      </c>
      <c r="H215" s="107">
        <f t="shared" si="23"/>
        <v>662</v>
      </c>
    </row>
    <row r="216" spans="1:8" ht="30">
      <c r="A216" s="121" t="s">
        <v>147</v>
      </c>
      <c r="B216" s="163"/>
      <c r="C216" s="9" t="s">
        <v>43</v>
      </c>
      <c r="D216" s="9" t="s">
        <v>26</v>
      </c>
      <c r="E216" s="15" t="s">
        <v>151</v>
      </c>
      <c r="F216" s="13"/>
      <c r="G216" s="107">
        <f t="shared" si="23"/>
        <v>662</v>
      </c>
      <c r="H216" s="107">
        <f t="shared" si="23"/>
        <v>662</v>
      </c>
    </row>
    <row r="217" spans="1:8" ht="60">
      <c r="A217" s="101" t="s">
        <v>150</v>
      </c>
      <c r="B217" s="163"/>
      <c r="C217" s="13" t="s">
        <v>43</v>
      </c>
      <c r="D217" s="13" t="s">
        <v>26</v>
      </c>
      <c r="E217" s="15" t="s">
        <v>153</v>
      </c>
      <c r="F217" s="13"/>
      <c r="G217" s="107">
        <f t="shared" si="23"/>
        <v>662</v>
      </c>
      <c r="H217" s="107">
        <f t="shared" si="23"/>
        <v>662</v>
      </c>
    </row>
    <row r="218" spans="1:8" ht="30">
      <c r="A218" s="95" t="s">
        <v>27</v>
      </c>
      <c r="B218" s="163"/>
      <c r="C218" s="10" t="s">
        <v>43</v>
      </c>
      <c r="D218" s="10" t="s">
        <v>26</v>
      </c>
      <c r="E218" s="13" t="s">
        <v>153</v>
      </c>
      <c r="F218" s="13" t="s">
        <v>81</v>
      </c>
      <c r="G218" s="98">
        <v>662</v>
      </c>
      <c r="H218" s="98">
        <v>662</v>
      </c>
    </row>
    <row r="219" spans="1:8" ht="15">
      <c r="A219" s="96" t="s">
        <v>45</v>
      </c>
      <c r="B219" s="165"/>
      <c r="C219" s="18" t="s">
        <v>43</v>
      </c>
      <c r="D219" s="18" t="s">
        <v>15</v>
      </c>
      <c r="E219" s="18"/>
      <c r="F219" s="18"/>
      <c r="G219" s="107">
        <f t="shared" ref="G219:H223" si="24">SUM(G220)</f>
        <v>250</v>
      </c>
      <c r="H219" s="107">
        <f t="shared" si="24"/>
        <v>250</v>
      </c>
    </row>
    <row r="220" spans="1:8" ht="45">
      <c r="A220" s="128" t="s">
        <v>330</v>
      </c>
      <c r="B220" s="165"/>
      <c r="C220" s="15" t="s">
        <v>43</v>
      </c>
      <c r="D220" s="15" t="s">
        <v>15</v>
      </c>
      <c r="E220" s="15" t="s">
        <v>157</v>
      </c>
      <c r="F220" s="13"/>
      <c r="G220" s="127">
        <f t="shared" si="24"/>
        <v>250</v>
      </c>
      <c r="H220" s="127">
        <f t="shared" si="24"/>
        <v>250</v>
      </c>
    </row>
    <row r="221" spans="1:8" ht="30">
      <c r="A221" s="101" t="s">
        <v>154</v>
      </c>
      <c r="B221" s="165"/>
      <c r="C221" s="15" t="s">
        <v>43</v>
      </c>
      <c r="D221" s="15" t="s">
        <v>15</v>
      </c>
      <c r="E221" s="15" t="s">
        <v>158</v>
      </c>
      <c r="F221" s="13"/>
      <c r="G221" s="127">
        <f t="shared" si="24"/>
        <v>250</v>
      </c>
      <c r="H221" s="127">
        <f t="shared" si="24"/>
        <v>250</v>
      </c>
    </row>
    <row r="222" spans="1:8" ht="30">
      <c r="A222" s="97" t="s">
        <v>155</v>
      </c>
      <c r="B222" s="165"/>
      <c r="C222" s="9" t="s">
        <v>43</v>
      </c>
      <c r="D222" s="9" t="s">
        <v>15</v>
      </c>
      <c r="E222" s="15" t="s">
        <v>159</v>
      </c>
      <c r="F222" s="18"/>
      <c r="G222" s="107">
        <f t="shared" si="24"/>
        <v>250</v>
      </c>
      <c r="H222" s="107">
        <f t="shared" si="24"/>
        <v>250</v>
      </c>
    </row>
    <row r="223" spans="1:8" ht="75">
      <c r="A223" s="101" t="s">
        <v>156</v>
      </c>
      <c r="B223" s="165"/>
      <c r="C223" s="9" t="s">
        <v>43</v>
      </c>
      <c r="D223" s="9" t="s">
        <v>15</v>
      </c>
      <c r="E223" s="15" t="s">
        <v>160</v>
      </c>
      <c r="F223" s="13"/>
      <c r="G223" s="107">
        <f t="shared" si="24"/>
        <v>250</v>
      </c>
      <c r="H223" s="107">
        <f t="shared" si="24"/>
        <v>250</v>
      </c>
    </row>
    <row r="224" spans="1:8" ht="30">
      <c r="A224" s="95" t="s">
        <v>27</v>
      </c>
      <c r="B224" s="165"/>
      <c r="C224" s="13" t="s">
        <v>43</v>
      </c>
      <c r="D224" s="13" t="s">
        <v>15</v>
      </c>
      <c r="E224" s="13" t="s">
        <v>160</v>
      </c>
      <c r="F224" s="13" t="s">
        <v>81</v>
      </c>
      <c r="G224" s="131">
        <v>250</v>
      </c>
      <c r="H224" s="131">
        <v>250</v>
      </c>
    </row>
    <row r="225" spans="1:8" ht="14.25">
      <c r="A225" s="120" t="s">
        <v>22</v>
      </c>
      <c r="B225" s="51"/>
      <c r="C225" s="27" t="s">
        <v>23</v>
      </c>
      <c r="D225" s="27"/>
      <c r="E225" s="26"/>
      <c r="F225" s="26"/>
      <c r="G225" s="115">
        <f>SUM(G226,G238,G260,G268)</f>
        <v>67724.5</v>
      </c>
      <c r="H225" s="115">
        <f>SUM(H226,H238,H260,H268)</f>
        <v>67205.2</v>
      </c>
    </row>
    <row r="226" spans="1:8" ht="15">
      <c r="A226" s="96" t="s">
        <v>24</v>
      </c>
      <c r="B226" s="51"/>
      <c r="C226" s="8" t="s">
        <v>23</v>
      </c>
      <c r="D226" s="8" t="s">
        <v>13</v>
      </c>
      <c r="E226" s="18"/>
      <c r="F226" s="18"/>
      <c r="G226" s="115">
        <f t="shared" ref="G226:H228" si="25">SUM(G227)</f>
        <v>20592</v>
      </c>
      <c r="H226" s="115">
        <f t="shared" si="25"/>
        <v>20592</v>
      </c>
    </row>
    <row r="227" spans="1:8" ht="45">
      <c r="A227" s="117" t="s">
        <v>329</v>
      </c>
      <c r="B227" s="51"/>
      <c r="C227" s="15" t="s">
        <v>23</v>
      </c>
      <c r="D227" s="15" t="s">
        <v>13</v>
      </c>
      <c r="E227" s="15" t="s">
        <v>124</v>
      </c>
      <c r="F227" s="15"/>
      <c r="G227" s="107">
        <f t="shared" si="25"/>
        <v>20592</v>
      </c>
      <c r="H227" s="107">
        <f t="shared" si="25"/>
        <v>20592</v>
      </c>
    </row>
    <row r="228" spans="1:8" ht="30">
      <c r="A228" s="101" t="s">
        <v>161</v>
      </c>
      <c r="B228" s="51"/>
      <c r="C228" s="10" t="s">
        <v>23</v>
      </c>
      <c r="D228" s="10" t="s">
        <v>13</v>
      </c>
      <c r="E228" s="15" t="s">
        <v>164</v>
      </c>
      <c r="F228" s="13"/>
      <c r="G228" s="115">
        <f t="shared" si="25"/>
        <v>20592</v>
      </c>
      <c r="H228" s="115">
        <f t="shared" si="25"/>
        <v>20592</v>
      </c>
    </row>
    <row r="229" spans="1:8" ht="15">
      <c r="A229" s="117" t="s">
        <v>162</v>
      </c>
      <c r="B229" s="51"/>
      <c r="C229" s="9" t="s">
        <v>23</v>
      </c>
      <c r="D229" s="9" t="s">
        <v>13</v>
      </c>
      <c r="E229" s="15" t="s">
        <v>165</v>
      </c>
      <c r="F229" s="15"/>
      <c r="G229" s="115">
        <f>SUM(G230,G232,G234,G236)</f>
        <v>20592</v>
      </c>
      <c r="H229" s="115">
        <f>SUM(H230,H232,H234,H236)</f>
        <v>20592</v>
      </c>
    </row>
    <row r="230" spans="1:8" ht="30">
      <c r="A230" s="101" t="s">
        <v>163</v>
      </c>
      <c r="B230" s="51"/>
      <c r="C230" s="9" t="s">
        <v>23</v>
      </c>
      <c r="D230" s="9" t="s">
        <v>13</v>
      </c>
      <c r="E230" s="15" t="s">
        <v>166</v>
      </c>
      <c r="F230" s="13"/>
      <c r="G230" s="115">
        <f>SUM(G231)</f>
        <v>7857</v>
      </c>
      <c r="H230" s="115">
        <f>SUM(H231)</f>
        <v>7857</v>
      </c>
    </row>
    <row r="231" spans="1:8" ht="30">
      <c r="A231" s="95" t="s">
        <v>83</v>
      </c>
      <c r="B231" s="51"/>
      <c r="C231" s="10" t="s">
        <v>23</v>
      </c>
      <c r="D231" s="10" t="s">
        <v>13</v>
      </c>
      <c r="E231" s="13" t="s">
        <v>166</v>
      </c>
      <c r="F231" s="13" t="s">
        <v>80</v>
      </c>
      <c r="G231" s="114">
        <v>7857</v>
      </c>
      <c r="H231" s="114">
        <v>7857</v>
      </c>
    </row>
    <row r="232" spans="1:8" ht="90">
      <c r="A232" s="117" t="s">
        <v>167</v>
      </c>
      <c r="B232" s="51"/>
      <c r="C232" s="9" t="s">
        <v>23</v>
      </c>
      <c r="D232" s="9" t="s">
        <v>13</v>
      </c>
      <c r="E232" s="15" t="s">
        <v>168</v>
      </c>
      <c r="F232" s="15"/>
      <c r="G232" s="115">
        <f>SUM(G233)</f>
        <v>27</v>
      </c>
      <c r="H232" s="115">
        <f>SUM(H233)</f>
        <v>27</v>
      </c>
    </row>
    <row r="233" spans="1:8" ht="30">
      <c r="A233" s="95" t="s">
        <v>83</v>
      </c>
      <c r="B233" s="51"/>
      <c r="C233" s="10" t="s">
        <v>23</v>
      </c>
      <c r="D233" s="10" t="s">
        <v>13</v>
      </c>
      <c r="E233" s="13" t="s">
        <v>168</v>
      </c>
      <c r="F233" s="13" t="s">
        <v>80</v>
      </c>
      <c r="G233" s="114">
        <v>27</v>
      </c>
      <c r="H233" s="114">
        <v>27</v>
      </c>
    </row>
    <row r="234" spans="1:8" ht="90">
      <c r="A234" s="117" t="s">
        <v>250</v>
      </c>
      <c r="B234" s="51"/>
      <c r="C234" s="9" t="s">
        <v>23</v>
      </c>
      <c r="D234" s="9" t="s">
        <v>13</v>
      </c>
      <c r="E234" s="15" t="s">
        <v>169</v>
      </c>
      <c r="F234" s="13"/>
      <c r="G234" s="115">
        <f>SUM(G235)</f>
        <v>12558</v>
      </c>
      <c r="H234" s="115">
        <f>SUM(H235)</f>
        <v>12558</v>
      </c>
    </row>
    <row r="235" spans="1:8" ht="30">
      <c r="A235" s="95" t="s">
        <v>83</v>
      </c>
      <c r="B235" s="53"/>
      <c r="C235" s="10" t="s">
        <v>23</v>
      </c>
      <c r="D235" s="10" t="s">
        <v>13</v>
      </c>
      <c r="E235" s="13" t="s">
        <v>169</v>
      </c>
      <c r="F235" s="13" t="s">
        <v>80</v>
      </c>
      <c r="G235" s="114">
        <v>12558</v>
      </c>
      <c r="H235" s="114">
        <v>12558</v>
      </c>
    </row>
    <row r="236" spans="1:8" ht="30">
      <c r="A236" s="101" t="s">
        <v>170</v>
      </c>
      <c r="B236" s="51"/>
      <c r="C236" s="9" t="s">
        <v>23</v>
      </c>
      <c r="D236" s="9" t="s">
        <v>13</v>
      </c>
      <c r="E236" s="15" t="s">
        <v>171</v>
      </c>
      <c r="F236" s="13"/>
      <c r="G236" s="115">
        <f>SUM(G237)</f>
        <v>150</v>
      </c>
      <c r="H236" s="115">
        <f>SUM(H237)</f>
        <v>150</v>
      </c>
    </row>
    <row r="237" spans="1:8" ht="30">
      <c r="A237" s="95" t="s">
        <v>83</v>
      </c>
      <c r="B237" s="51"/>
      <c r="C237" s="10" t="s">
        <v>23</v>
      </c>
      <c r="D237" s="10" t="s">
        <v>13</v>
      </c>
      <c r="E237" s="13" t="s">
        <v>171</v>
      </c>
      <c r="F237" s="13" t="s">
        <v>80</v>
      </c>
      <c r="G237" s="114">
        <v>150</v>
      </c>
      <c r="H237" s="114">
        <v>150</v>
      </c>
    </row>
    <row r="238" spans="1:8" ht="15">
      <c r="A238" s="96" t="s">
        <v>25</v>
      </c>
      <c r="B238" s="51"/>
      <c r="C238" s="17" t="s">
        <v>23</v>
      </c>
      <c r="D238" s="17" t="s">
        <v>26</v>
      </c>
      <c r="E238" s="17"/>
      <c r="F238" s="17"/>
      <c r="G238" s="115">
        <f>SUM(G239,G252)</f>
        <v>36097.5</v>
      </c>
      <c r="H238" s="115">
        <f>SUM(H239,H252)</f>
        <v>35912.199999999997</v>
      </c>
    </row>
    <row r="239" spans="1:8" ht="45">
      <c r="A239" s="117" t="s">
        <v>329</v>
      </c>
      <c r="B239" s="51"/>
      <c r="C239" s="9" t="s">
        <v>23</v>
      </c>
      <c r="D239" s="9" t="s">
        <v>26</v>
      </c>
      <c r="E239" s="15" t="s">
        <v>124</v>
      </c>
      <c r="F239" s="15"/>
      <c r="G239" s="115">
        <f>SUM(G240)</f>
        <v>35522.5</v>
      </c>
      <c r="H239" s="115">
        <f>SUM(H240)</f>
        <v>35337.199999999997</v>
      </c>
    </row>
    <row r="240" spans="1:8" ht="30">
      <c r="A240" s="101" t="s">
        <v>161</v>
      </c>
      <c r="B240" s="51"/>
      <c r="C240" s="9" t="s">
        <v>23</v>
      </c>
      <c r="D240" s="9" t="s">
        <v>26</v>
      </c>
      <c r="E240" s="15" t="s">
        <v>164</v>
      </c>
      <c r="F240" s="15"/>
      <c r="G240" s="115">
        <f>SUM(G241)</f>
        <v>35522.5</v>
      </c>
      <c r="H240" s="115">
        <f>SUM(H241)</f>
        <v>35337.199999999997</v>
      </c>
    </row>
    <row r="241" spans="1:8" ht="15">
      <c r="A241" s="117" t="s">
        <v>172</v>
      </c>
      <c r="B241" s="51"/>
      <c r="C241" s="9" t="s">
        <v>23</v>
      </c>
      <c r="D241" s="9" t="s">
        <v>26</v>
      </c>
      <c r="E241" s="15" t="s">
        <v>173</v>
      </c>
      <c r="F241" s="15"/>
      <c r="G241" s="115">
        <f>SUM(G242,G246,G244,G248,G250)</f>
        <v>35522.5</v>
      </c>
      <c r="H241" s="115">
        <f>SUM(H242,H246,H244,H248,H250)</f>
        <v>35337.199999999997</v>
      </c>
    </row>
    <row r="242" spans="1:8" ht="30">
      <c r="A242" s="117" t="s">
        <v>163</v>
      </c>
      <c r="B242" s="51"/>
      <c r="C242" s="9" t="s">
        <v>23</v>
      </c>
      <c r="D242" s="9" t="s">
        <v>26</v>
      </c>
      <c r="E242" s="15" t="s">
        <v>174</v>
      </c>
      <c r="F242" s="15"/>
      <c r="G242" s="115">
        <f>SUM(G243)</f>
        <v>10416.5</v>
      </c>
      <c r="H242" s="115">
        <f>SUM(H243)</f>
        <v>10234</v>
      </c>
    </row>
    <row r="243" spans="1:8" ht="30">
      <c r="A243" s="95" t="s">
        <v>83</v>
      </c>
      <c r="B243" s="51"/>
      <c r="C243" s="10" t="s">
        <v>23</v>
      </c>
      <c r="D243" s="10" t="s">
        <v>26</v>
      </c>
      <c r="E243" s="13" t="s">
        <v>174</v>
      </c>
      <c r="F243" s="13" t="s">
        <v>80</v>
      </c>
      <c r="G243" s="114">
        <v>10416.5</v>
      </c>
      <c r="H243" s="114">
        <v>10234</v>
      </c>
    </row>
    <row r="244" spans="1:8" ht="30">
      <c r="A244" s="117" t="s">
        <v>175</v>
      </c>
      <c r="B244" s="51"/>
      <c r="C244" s="9" t="s">
        <v>23</v>
      </c>
      <c r="D244" s="9" t="s">
        <v>26</v>
      </c>
      <c r="E244" s="9" t="s">
        <v>176</v>
      </c>
      <c r="F244" s="9"/>
      <c r="G244" s="115">
        <f>SUM(G245)</f>
        <v>1588</v>
      </c>
      <c r="H244" s="115">
        <f>SUM(H245)</f>
        <v>1588</v>
      </c>
    </row>
    <row r="245" spans="1:8" ht="30">
      <c r="A245" s="95" t="s">
        <v>83</v>
      </c>
      <c r="B245" s="51"/>
      <c r="C245" s="10" t="s">
        <v>23</v>
      </c>
      <c r="D245" s="10" t="s">
        <v>26</v>
      </c>
      <c r="E245" s="10" t="s">
        <v>176</v>
      </c>
      <c r="F245" s="13" t="s">
        <v>80</v>
      </c>
      <c r="G245" s="114">
        <v>1588</v>
      </c>
      <c r="H245" s="114">
        <v>1588</v>
      </c>
    </row>
    <row r="246" spans="1:8" ht="45">
      <c r="A246" s="101" t="s">
        <v>266</v>
      </c>
      <c r="B246" s="51"/>
      <c r="C246" s="9" t="s">
        <v>23</v>
      </c>
      <c r="D246" s="9" t="s">
        <v>26</v>
      </c>
      <c r="E246" s="9" t="s">
        <v>312</v>
      </c>
      <c r="F246" s="13"/>
      <c r="G246" s="115">
        <f>SUM(G247)</f>
        <v>1303</v>
      </c>
      <c r="H246" s="115">
        <f>SUM(H247)</f>
        <v>1300.2</v>
      </c>
    </row>
    <row r="247" spans="1:8" ht="30">
      <c r="A247" s="95" t="s">
        <v>83</v>
      </c>
      <c r="B247" s="51"/>
      <c r="C247" s="10" t="s">
        <v>23</v>
      </c>
      <c r="D247" s="10" t="s">
        <v>26</v>
      </c>
      <c r="E247" s="10" t="s">
        <v>312</v>
      </c>
      <c r="F247" s="13" t="s">
        <v>80</v>
      </c>
      <c r="G247" s="114">
        <v>1303</v>
      </c>
      <c r="H247" s="114">
        <v>1300.2</v>
      </c>
    </row>
    <row r="248" spans="1:8" ht="90">
      <c r="A248" s="117" t="s">
        <v>250</v>
      </c>
      <c r="B248" s="51"/>
      <c r="C248" s="9" t="s">
        <v>23</v>
      </c>
      <c r="D248" s="9" t="s">
        <v>26</v>
      </c>
      <c r="E248" s="15" t="s">
        <v>177</v>
      </c>
      <c r="F248" s="15"/>
      <c r="G248" s="115">
        <f>SUM(G249)</f>
        <v>21758</v>
      </c>
      <c r="H248" s="115">
        <f>SUM(H249)</f>
        <v>21758</v>
      </c>
    </row>
    <row r="249" spans="1:8" ht="30">
      <c r="A249" s="95" t="s">
        <v>83</v>
      </c>
      <c r="B249" s="51"/>
      <c r="C249" s="10" t="s">
        <v>23</v>
      </c>
      <c r="D249" s="10" t="s">
        <v>26</v>
      </c>
      <c r="E249" s="13" t="s">
        <v>177</v>
      </c>
      <c r="F249" s="13" t="s">
        <v>80</v>
      </c>
      <c r="G249" s="114">
        <v>21758</v>
      </c>
      <c r="H249" s="114">
        <v>21758</v>
      </c>
    </row>
    <row r="250" spans="1:8" ht="45">
      <c r="A250" s="117" t="s">
        <v>178</v>
      </c>
      <c r="B250" s="51"/>
      <c r="C250" s="9" t="s">
        <v>23</v>
      </c>
      <c r="D250" s="9" t="s">
        <v>26</v>
      </c>
      <c r="E250" s="15" t="s">
        <v>179</v>
      </c>
      <c r="F250" s="15"/>
      <c r="G250" s="115">
        <f>SUM(G251)</f>
        <v>457</v>
      </c>
      <c r="H250" s="115">
        <f>SUM(H251)</f>
        <v>457</v>
      </c>
    </row>
    <row r="251" spans="1:8" ht="30">
      <c r="A251" s="95" t="s">
        <v>83</v>
      </c>
      <c r="B251" s="51"/>
      <c r="C251" s="10" t="s">
        <v>23</v>
      </c>
      <c r="D251" s="10" t="s">
        <v>26</v>
      </c>
      <c r="E251" s="13" t="s">
        <v>179</v>
      </c>
      <c r="F251" s="13" t="s">
        <v>80</v>
      </c>
      <c r="G251" s="114">
        <v>457</v>
      </c>
      <c r="H251" s="114">
        <v>457</v>
      </c>
    </row>
    <row r="252" spans="1:8" ht="45">
      <c r="A252" s="117" t="s">
        <v>331</v>
      </c>
      <c r="B252" s="51"/>
      <c r="C252" s="9" t="s">
        <v>23</v>
      </c>
      <c r="D252" s="9" t="s">
        <v>26</v>
      </c>
      <c r="E252" s="15" t="s">
        <v>186</v>
      </c>
      <c r="F252" s="15"/>
      <c r="G252" s="115">
        <f>SUM(G253)</f>
        <v>575</v>
      </c>
      <c r="H252" s="115">
        <f>SUM(H253)</f>
        <v>575</v>
      </c>
    </row>
    <row r="253" spans="1:8" ht="45">
      <c r="A253" s="117" t="s">
        <v>183</v>
      </c>
      <c r="B253" s="51"/>
      <c r="C253" s="9" t="s">
        <v>23</v>
      </c>
      <c r="D253" s="9" t="s">
        <v>26</v>
      </c>
      <c r="E253" s="15" t="s">
        <v>187</v>
      </c>
      <c r="F253" s="15"/>
      <c r="G253" s="115">
        <f>SUM(G254,G257)</f>
        <v>575</v>
      </c>
      <c r="H253" s="115">
        <f>SUM(H254,H257)</f>
        <v>575</v>
      </c>
    </row>
    <row r="254" spans="1:8" ht="30">
      <c r="A254" s="117" t="s">
        <v>203</v>
      </c>
      <c r="B254" s="51"/>
      <c r="C254" s="9" t="s">
        <v>23</v>
      </c>
      <c r="D254" s="9" t="s">
        <v>26</v>
      </c>
      <c r="E254" s="15" t="s">
        <v>205</v>
      </c>
      <c r="F254" s="15"/>
      <c r="G254" s="115">
        <f>SUM(G255)</f>
        <v>100</v>
      </c>
      <c r="H254" s="115">
        <f>SUM(H255)</f>
        <v>100</v>
      </c>
    </row>
    <row r="255" spans="1:8" ht="60">
      <c r="A255" s="117" t="s">
        <v>251</v>
      </c>
      <c r="B255" s="51"/>
      <c r="C255" s="9" t="s">
        <v>23</v>
      </c>
      <c r="D255" s="9" t="s">
        <v>26</v>
      </c>
      <c r="E255" s="15" t="s">
        <v>247</v>
      </c>
      <c r="F255" s="15"/>
      <c r="G255" s="115">
        <f>SUM(G256)</f>
        <v>100</v>
      </c>
      <c r="H255" s="115">
        <f>SUM(H256)</f>
        <v>100</v>
      </c>
    </row>
    <row r="256" spans="1:8" ht="30">
      <c r="A256" s="95" t="s">
        <v>83</v>
      </c>
      <c r="B256" s="51"/>
      <c r="C256" s="10" t="s">
        <v>23</v>
      </c>
      <c r="D256" s="10" t="s">
        <v>26</v>
      </c>
      <c r="E256" s="13" t="s">
        <v>247</v>
      </c>
      <c r="F256" s="13" t="s">
        <v>80</v>
      </c>
      <c r="G256" s="114">
        <v>100</v>
      </c>
      <c r="H256" s="114">
        <v>100</v>
      </c>
    </row>
    <row r="257" spans="1:8" ht="30">
      <c r="A257" s="117" t="s">
        <v>184</v>
      </c>
      <c r="B257" s="51"/>
      <c r="C257" s="9" t="s">
        <v>23</v>
      </c>
      <c r="D257" s="9" t="s">
        <v>26</v>
      </c>
      <c r="E257" s="15" t="s">
        <v>188</v>
      </c>
      <c r="F257" s="15"/>
      <c r="G257" s="115">
        <f>SUM(G258)</f>
        <v>475</v>
      </c>
      <c r="H257" s="115">
        <f>SUM(H258)</f>
        <v>475</v>
      </c>
    </row>
    <row r="258" spans="1:8" ht="45">
      <c r="A258" s="117" t="s">
        <v>185</v>
      </c>
      <c r="B258" s="51"/>
      <c r="C258" s="9" t="s">
        <v>23</v>
      </c>
      <c r="D258" s="9" t="s">
        <v>26</v>
      </c>
      <c r="E258" s="15" t="s">
        <v>189</v>
      </c>
      <c r="F258" s="15"/>
      <c r="G258" s="115">
        <f>SUM(G259)</f>
        <v>475</v>
      </c>
      <c r="H258" s="115">
        <f>SUM(H259)</f>
        <v>475</v>
      </c>
    </row>
    <row r="259" spans="1:8" ht="30">
      <c r="A259" s="95" t="s">
        <v>83</v>
      </c>
      <c r="B259" s="51"/>
      <c r="C259" s="10" t="s">
        <v>23</v>
      </c>
      <c r="D259" s="10" t="s">
        <v>26</v>
      </c>
      <c r="E259" s="13" t="s">
        <v>189</v>
      </c>
      <c r="F259" s="13" t="s">
        <v>80</v>
      </c>
      <c r="G259" s="114">
        <v>475</v>
      </c>
      <c r="H259" s="114">
        <v>475</v>
      </c>
    </row>
    <row r="260" spans="1:8" ht="30">
      <c r="A260" s="116" t="s">
        <v>248</v>
      </c>
      <c r="B260" s="51"/>
      <c r="C260" s="8" t="s">
        <v>23</v>
      </c>
      <c r="D260" s="8" t="s">
        <v>15</v>
      </c>
      <c r="E260" s="13"/>
      <c r="F260" s="13"/>
      <c r="G260" s="115">
        <f t="shared" ref="G260:H262" si="26">SUM(G261)</f>
        <v>10701</v>
      </c>
      <c r="H260" s="115">
        <f t="shared" si="26"/>
        <v>10701</v>
      </c>
    </row>
    <row r="261" spans="1:8" ht="45">
      <c r="A261" s="117" t="s">
        <v>329</v>
      </c>
      <c r="B261" s="51"/>
      <c r="C261" s="9" t="s">
        <v>23</v>
      </c>
      <c r="D261" s="9" t="s">
        <v>15</v>
      </c>
      <c r="E261" s="15" t="s">
        <v>124</v>
      </c>
      <c r="F261" s="13"/>
      <c r="G261" s="115">
        <f t="shared" si="26"/>
        <v>10701</v>
      </c>
      <c r="H261" s="115">
        <f t="shared" si="26"/>
        <v>10701</v>
      </c>
    </row>
    <row r="262" spans="1:8" ht="30">
      <c r="A262" s="101" t="s">
        <v>161</v>
      </c>
      <c r="B262" s="51"/>
      <c r="C262" s="9" t="s">
        <v>23</v>
      </c>
      <c r="D262" s="9" t="s">
        <v>15</v>
      </c>
      <c r="E262" s="15" t="s">
        <v>164</v>
      </c>
      <c r="F262" s="13"/>
      <c r="G262" s="115">
        <f t="shared" si="26"/>
        <v>10701</v>
      </c>
      <c r="H262" s="115">
        <f t="shared" si="26"/>
        <v>10701</v>
      </c>
    </row>
    <row r="263" spans="1:8" ht="15">
      <c r="A263" s="101" t="s">
        <v>180</v>
      </c>
      <c r="B263" s="51"/>
      <c r="C263" s="9" t="s">
        <v>23</v>
      </c>
      <c r="D263" s="9" t="s">
        <v>15</v>
      </c>
      <c r="E263" s="15" t="s">
        <v>181</v>
      </c>
      <c r="F263" s="15"/>
      <c r="G263" s="115">
        <f>SUM(G264,G266)</f>
        <v>10701</v>
      </c>
      <c r="H263" s="115">
        <f>SUM(H264,H266)</f>
        <v>10701</v>
      </c>
    </row>
    <row r="264" spans="1:8" ht="30">
      <c r="A264" s="101" t="s">
        <v>163</v>
      </c>
      <c r="B264" s="51"/>
      <c r="C264" s="9" t="s">
        <v>23</v>
      </c>
      <c r="D264" s="9" t="s">
        <v>15</v>
      </c>
      <c r="E264" s="15" t="s">
        <v>182</v>
      </c>
      <c r="F264" s="15"/>
      <c r="G264" s="115">
        <f>SUM(G265)</f>
        <v>9796</v>
      </c>
      <c r="H264" s="115">
        <f>SUM(H265)</f>
        <v>9796</v>
      </c>
    </row>
    <row r="265" spans="1:8" ht="30">
      <c r="A265" s="95" t="s">
        <v>83</v>
      </c>
      <c r="B265" s="51"/>
      <c r="C265" s="10" t="s">
        <v>23</v>
      </c>
      <c r="D265" s="10" t="s">
        <v>15</v>
      </c>
      <c r="E265" s="13" t="s">
        <v>182</v>
      </c>
      <c r="F265" s="13" t="s">
        <v>80</v>
      </c>
      <c r="G265" s="114">
        <v>9796</v>
      </c>
      <c r="H265" s="114">
        <v>9796</v>
      </c>
    </row>
    <row r="266" spans="1:8" ht="90">
      <c r="A266" s="117" t="s">
        <v>250</v>
      </c>
      <c r="B266" s="51"/>
      <c r="C266" s="9" t="s">
        <v>23</v>
      </c>
      <c r="D266" s="9" t="s">
        <v>15</v>
      </c>
      <c r="E266" s="15" t="s">
        <v>249</v>
      </c>
      <c r="F266" s="15"/>
      <c r="G266" s="115">
        <f>SUM(G267)</f>
        <v>905</v>
      </c>
      <c r="H266" s="115">
        <f>SUM(H267)</f>
        <v>905</v>
      </c>
    </row>
    <row r="267" spans="1:8" ht="30">
      <c r="A267" s="95" t="s">
        <v>83</v>
      </c>
      <c r="B267" s="51"/>
      <c r="C267" s="10" t="s">
        <v>23</v>
      </c>
      <c r="D267" s="10" t="s">
        <v>15</v>
      </c>
      <c r="E267" s="13" t="s">
        <v>249</v>
      </c>
      <c r="F267" s="13" t="s">
        <v>80</v>
      </c>
      <c r="G267" s="114">
        <v>905</v>
      </c>
      <c r="H267" s="114">
        <v>905</v>
      </c>
    </row>
    <row r="268" spans="1:8" ht="15">
      <c r="A268" s="96" t="s">
        <v>29</v>
      </c>
      <c r="B268" s="51"/>
      <c r="C268" s="18" t="s">
        <v>23</v>
      </c>
      <c r="D268" s="18" t="s">
        <v>30</v>
      </c>
      <c r="E268" s="18"/>
      <c r="F268" s="18"/>
      <c r="G268" s="107">
        <f>SUM(G269)</f>
        <v>334</v>
      </c>
      <c r="H268" s="107">
        <f>SUM(H269)</f>
        <v>0</v>
      </c>
    </row>
    <row r="269" spans="1:8" ht="45">
      <c r="A269" s="117" t="s">
        <v>331</v>
      </c>
      <c r="B269" s="163"/>
      <c r="C269" s="9" t="s">
        <v>23</v>
      </c>
      <c r="D269" s="9" t="s">
        <v>30</v>
      </c>
      <c r="E269" s="15" t="s">
        <v>186</v>
      </c>
      <c r="F269" s="13"/>
      <c r="G269" s="107">
        <f t="shared" ref="G269:H272" si="27">SUM(G270)</f>
        <v>334</v>
      </c>
      <c r="H269" s="107">
        <f t="shared" si="27"/>
        <v>0</v>
      </c>
    </row>
    <row r="270" spans="1:8" ht="45">
      <c r="A270" s="117" t="s">
        <v>183</v>
      </c>
      <c r="B270" s="163"/>
      <c r="C270" s="9" t="s">
        <v>23</v>
      </c>
      <c r="D270" s="9" t="s">
        <v>30</v>
      </c>
      <c r="E270" s="15" t="s">
        <v>187</v>
      </c>
      <c r="F270" s="13"/>
      <c r="G270" s="107">
        <f t="shared" si="27"/>
        <v>334</v>
      </c>
      <c r="H270" s="107">
        <f t="shared" si="27"/>
        <v>0</v>
      </c>
    </row>
    <row r="271" spans="1:8" ht="30">
      <c r="A271" s="117" t="s">
        <v>184</v>
      </c>
      <c r="B271" s="163"/>
      <c r="C271" s="9" t="s">
        <v>23</v>
      </c>
      <c r="D271" s="9" t="s">
        <v>30</v>
      </c>
      <c r="E271" s="15" t="s">
        <v>188</v>
      </c>
      <c r="F271" s="13"/>
      <c r="G271" s="107">
        <f t="shared" si="27"/>
        <v>334</v>
      </c>
      <c r="H271" s="107">
        <f t="shared" si="27"/>
        <v>0</v>
      </c>
    </row>
    <row r="272" spans="1:8" ht="30">
      <c r="A272" s="70" t="s">
        <v>265</v>
      </c>
      <c r="B272" s="163"/>
      <c r="C272" s="9" t="s">
        <v>23</v>
      </c>
      <c r="D272" s="9" t="s">
        <v>30</v>
      </c>
      <c r="E272" s="78" t="s">
        <v>264</v>
      </c>
      <c r="F272" s="82"/>
      <c r="G272" s="169">
        <f t="shared" si="27"/>
        <v>334</v>
      </c>
      <c r="H272" s="169">
        <f t="shared" si="27"/>
        <v>0</v>
      </c>
    </row>
    <row r="273" spans="1:8" ht="30">
      <c r="A273" s="95" t="s">
        <v>83</v>
      </c>
      <c r="B273" s="163"/>
      <c r="C273" s="10" t="s">
        <v>23</v>
      </c>
      <c r="D273" s="10" t="s">
        <v>30</v>
      </c>
      <c r="E273" s="77" t="s">
        <v>264</v>
      </c>
      <c r="F273" s="83">
        <v>600</v>
      </c>
      <c r="G273" s="168">
        <v>334</v>
      </c>
      <c r="H273" s="168">
        <v>0</v>
      </c>
    </row>
    <row r="274" spans="1:8" ht="15">
      <c r="A274" s="120" t="s">
        <v>31</v>
      </c>
      <c r="B274" s="163"/>
      <c r="C274" s="21" t="s">
        <v>32</v>
      </c>
      <c r="D274" s="21"/>
      <c r="E274" s="21"/>
      <c r="F274" s="21"/>
      <c r="G274" s="107">
        <f t="shared" ref="G274:H279" si="28">SUM(G275)</f>
        <v>1211</v>
      </c>
      <c r="H274" s="107">
        <f t="shared" si="28"/>
        <v>1211</v>
      </c>
    </row>
    <row r="275" spans="1:8" ht="15">
      <c r="A275" s="106" t="s">
        <v>33</v>
      </c>
      <c r="B275" s="163"/>
      <c r="C275" s="8" t="s">
        <v>32</v>
      </c>
      <c r="D275" s="8" t="s">
        <v>19</v>
      </c>
      <c r="E275" s="17"/>
      <c r="F275" s="17"/>
      <c r="G275" s="107">
        <f t="shared" si="28"/>
        <v>1211</v>
      </c>
      <c r="H275" s="107">
        <f t="shared" si="28"/>
        <v>1211</v>
      </c>
    </row>
    <row r="276" spans="1:8" ht="45">
      <c r="A276" s="117" t="s">
        <v>331</v>
      </c>
      <c r="B276" s="163"/>
      <c r="C276" s="9" t="s">
        <v>32</v>
      </c>
      <c r="D276" s="9" t="s">
        <v>19</v>
      </c>
      <c r="E276" s="15" t="s">
        <v>186</v>
      </c>
      <c r="F276" s="19"/>
      <c r="G276" s="107">
        <f t="shared" si="28"/>
        <v>1211</v>
      </c>
      <c r="H276" s="107">
        <f t="shared" si="28"/>
        <v>1211</v>
      </c>
    </row>
    <row r="277" spans="1:8" ht="45">
      <c r="A277" s="117" t="s">
        <v>183</v>
      </c>
      <c r="B277" s="163"/>
      <c r="C277" s="9" t="s">
        <v>32</v>
      </c>
      <c r="D277" s="9" t="s">
        <v>19</v>
      </c>
      <c r="E277" s="15" t="s">
        <v>187</v>
      </c>
      <c r="F277" s="19"/>
      <c r="G277" s="107">
        <f t="shared" si="28"/>
        <v>1211</v>
      </c>
      <c r="H277" s="107">
        <f t="shared" si="28"/>
        <v>1211</v>
      </c>
    </row>
    <row r="278" spans="1:8" ht="30">
      <c r="A278" s="101" t="s">
        <v>203</v>
      </c>
      <c r="B278" s="163"/>
      <c r="C278" s="9" t="s">
        <v>32</v>
      </c>
      <c r="D278" s="9" t="s">
        <v>19</v>
      </c>
      <c r="E278" s="19" t="s">
        <v>205</v>
      </c>
      <c r="F278" s="13"/>
      <c r="G278" s="115">
        <f t="shared" si="28"/>
        <v>1211</v>
      </c>
      <c r="H278" s="115">
        <f t="shared" si="28"/>
        <v>1211</v>
      </c>
    </row>
    <row r="279" spans="1:8" ht="60">
      <c r="A279" s="101" t="s">
        <v>204</v>
      </c>
      <c r="B279" s="163"/>
      <c r="C279" s="9" t="s">
        <v>32</v>
      </c>
      <c r="D279" s="9" t="s">
        <v>19</v>
      </c>
      <c r="E279" s="19" t="s">
        <v>206</v>
      </c>
      <c r="F279" s="13"/>
      <c r="G279" s="115">
        <f t="shared" si="28"/>
        <v>1211</v>
      </c>
      <c r="H279" s="115">
        <f t="shared" si="28"/>
        <v>1211</v>
      </c>
    </row>
    <row r="280" spans="1:8" ht="30">
      <c r="A280" s="95" t="s">
        <v>83</v>
      </c>
      <c r="B280" s="163"/>
      <c r="C280" s="20" t="s">
        <v>32</v>
      </c>
      <c r="D280" s="20" t="s">
        <v>19</v>
      </c>
      <c r="E280" s="20" t="s">
        <v>206</v>
      </c>
      <c r="F280" s="13" t="s">
        <v>80</v>
      </c>
      <c r="G280" s="136">
        <v>1211</v>
      </c>
      <c r="H280" s="136">
        <v>1211</v>
      </c>
    </row>
    <row r="281" spans="1:8" ht="15">
      <c r="A281" s="167" t="s">
        <v>263</v>
      </c>
      <c r="B281" s="163"/>
      <c r="C281" s="27" t="s">
        <v>17</v>
      </c>
      <c r="D281" s="27"/>
      <c r="E281" s="27"/>
      <c r="F281" s="27"/>
      <c r="G281" s="107">
        <f t="shared" ref="G281:H286" si="29">SUM(G282)</f>
        <v>4.7</v>
      </c>
      <c r="H281" s="107">
        <f t="shared" si="29"/>
        <v>0</v>
      </c>
    </row>
    <row r="282" spans="1:8" ht="30">
      <c r="A282" s="96" t="s">
        <v>262</v>
      </c>
      <c r="B282" s="163"/>
      <c r="C282" s="18" t="s">
        <v>17</v>
      </c>
      <c r="D282" s="18" t="s">
        <v>13</v>
      </c>
      <c r="E282" s="15"/>
      <c r="F282" s="15"/>
      <c r="G282" s="107">
        <f t="shared" si="29"/>
        <v>4.7</v>
      </c>
      <c r="H282" s="107">
        <f t="shared" si="29"/>
        <v>0</v>
      </c>
    </row>
    <row r="283" spans="1:8" ht="75">
      <c r="A283" s="108" t="s">
        <v>326</v>
      </c>
      <c r="B283" s="163"/>
      <c r="C283" s="15" t="s">
        <v>17</v>
      </c>
      <c r="D283" s="15" t="s">
        <v>13</v>
      </c>
      <c r="E283" s="15" t="s">
        <v>95</v>
      </c>
      <c r="F283" s="15"/>
      <c r="G283" s="107">
        <f t="shared" si="29"/>
        <v>4.7</v>
      </c>
      <c r="H283" s="107">
        <f t="shared" si="29"/>
        <v>0</v>
      </c>
    </row>
    <row r="284" spans="1:8" ht="45">
      <c r="A284" s="97" t="s">
        <v>109</v>
      </c>
      <c r="B284" s="163"/>
      <c r="C284" s="15" t="s">
        <v>17</v>
      </c>
      <c r="D284" s="15" t="s">
        <v>13</v>
      </c>
      <c r="E284" s="66" t="s">
        <v>114</v>
      </c>
      <c r="F284" s="66"/>
      <c r="G284" s="107">
        <f t="shared" si="29"/>
        <v>4.7</v>
      </c>
      <c r="H284" s="107">
        <f t="shared" si="29"/>
        <v>0</v>
      </c>
    </row>
    <row r="285" spans="1:8" ht="30">
      <c r="A285" s="97" t="s">
        <v>110</v>
      </c>
      <c r="B285" s="163"/>
      <c r="C285" s="15" t="s">
        <v>17</v>
      </c>
      <c r="D285" s="15" t="s">
        <v>13</v>
      </c>
      <c r="E285" s="66" t="s">
        <v>112</v>
      </c>
      <c r="F285" s="66"/>
      <c r="G285" s="107">
        <f t="shared" si="29"/>
        <v>4.7</v>
      </c>
      <c r="H285" s="107">
        <f t="shared" si="29"/>
        <v>0</v>
      </c>
    </row>
    <row r="286" spans="1:8" ht="15">
      <c r="A286" s="97" t="s">
        <v>261</v>
      </c>
      <c r="B286" s="163"/>
      <c r="C286" s="15" t="s">
        <v>17</v>
      </c>
      <c r="D286" s="15" t="s">
        <v>13</v>
      </c>
      <c r="E286" s="66" t="s">
        <v>259</v>
      </c>
      <c r="F286" s="66"/>
      <c r="G286" s="107">
        <f t="shared" si="29"/>
        <v>4.7</v>
      </c>
      <c r="H286" s="107">
        <f t="shared" si="29"/>
        <v>0</v>
      </c>
    </row>
    <row r="287" spans="1:8" ht="30">
      <c r="A287" s="95" t="s">
        <v>260</v>
      </c>
      <c r="B287" s="163"/>
      <c r="C287" s="30" t="s">
        <v>17</v>
      </c>
      <c r="D287" s="30" t="s">
        <v>13</v>
      </c>
      <c r="E287" s="30" t="s">
        <v>259</v>
      </c>
      <c r="F287" s="30" t="s">
        <v>258</v>
      </c>
      <c r="G287" s="98">
        <v>4.7</v>
      </c>
      <c r="H287" s="98">
        <v>0</v>
      </c>
    </row>
    <row r="288" spans="1:8" ht="42.75">
      <c r="A288" s="137" t="s">
        <v>245</v>
      </c>
      <c r="B288" s="163"/>
      <c r="C288" s="67" t="s">
        <v>57</v>
      </c>
      <c r="D288" s="12"/>
      <c r="E288" s="12"/>
      <c r="F288" s="12"/>
      <c r="G288" s="138">
        <f t="shared" ref="G288:H293" si="30">SUM(G289)</f>
        <v>232</v>
      </c>
      <c r="H288" s="138">
        <f t="shared" si="30"/>
        <v>220</v>
      </c>
    </row>
    <row r="289" spans="1:8" ht="30">
      <c r="A289" s="139" t="s">
        <v>58</v>
      </c>
      <c r="B289" s="163"/>
      <c r="C289" s="59" t="s">
        <v>57</v>
      </c>
      <c r="D289" s="59" t="s">
        <v>13</v>
      </c>
      <c r="E289" s="60"/>
      <c r="F289" s="60"/>
      <c r="G289" s="140">
        <f t="shared" si="30"/>
        <v>232</v>
      </c>
      <c r="H289" s="140">
        <f t="shared" si="30"/>
        <v>220</v>
      </c>
    </row>
    <row r="290" spans="1:8" ht="75">
      <c r="A290" s="108" t="s">
        <v>326</v>
      </c>
      <c r="B290" s="163"/>
      <c r="C290" s="31" t="s">
        <v>57</v>
      </c>
      <c r="D290" s="31" t="s">
        <v>13</v>
      </c>
      <c r="E290" s="15" t="s">
        <v>95</v>
      </c>
      <c r="F290" s="31"/>
      <c r="G290" s="140">
        <f t="shared" si="30"/>
        <v>232</v>
      </c>
      <c r="H290" s="140">
        <f t="shared" si="30"/>
        <v>220</v>
      </c>
    </row>
    <row r="291" spans="1:8" ht="45">
      <c r="A291" s="97" t="s">
        <v>109</v>
      </c>
      <c r="B291" s="163"/>
      <c r="C291" s="31" t="s">
        <v>57</v>
      </c>
      <c r="D291" s="31" t="s">
        <v>13</v>
      </c>
      <c r="E291" s="66" t="s">
        <v>114</v>
      </c>
      <c r="F291" s="31"/>
      <c r="G291" s="140">
        <f t="shared" si="30"/>
        <v>232</v>
      </c>
      <c r="H291" s="140">
        <f t="shared" si="30"/>
        <v>220</v>
      </c>
    </row>
    <row r="292" spans="1:8" ht="30">
      <c r="A292" s="97" t="s">
        <v>110</v>
      </c>
      <c r="B292" s="163"/>
      <c r="C292" s="31" t="s">
        <v>57</v>
      </c>
      <c r="D292" s="31" t="s">
        <v>13</v>
      </c>
      <c r="E292" s="66" t="s">
        <v>112</v>
      </c>
      <c r="F292" s="31"/>
      <c r="G292" s="140">
        <f t="shared" si="30"/>
        <v>232</v>
      </c>
      <c r="H292" s="140">
        <f t="shared" si="30"/>
        <v>220</v>
      </c>
    </row>
    <row r="293" spans="1:8" ht="30">
      <c r="A293" s="117" t="s">
        <v>218</v>
      </c>
      <c r="B293" s="163"/>
      <c r="C293" s="31" t="s">
        <v>57</v>
      </c>
      <c r="D293" s="31" t="s">
        <v>13</v>
      </c>
      <c r="E293" s="31" t="s">
        <v>219</v>
      </c>
      <c r="F293" s="31"/>
      <c r="G293" s="140">
        <f t="shared" si="30"/>
        <v>232</v>
      </c>
      <c r="H293" s="140">
        <f t="shared" si="30"/>
        <v>220</v>
      </c>
    </row>
    <row r="294" spans="1:8" ht="15.75" thickBot="1">
      <c r="A294" s="95" t="s">
        <v>27</v>
      </c>
      <c r="B294" s="163"/>
      <c r="C294" s="32" t="s">
        <v>57</v>
      </c>
      <c r="D294" s="32" t="s">
        <v>13</v>
      </c>
      <c r="E294" s="32" t="s">
        <v>219</v>
      </c>
      <c r="F294" s="32" t="s">
        <v>81</v>
      </c>
      <c r="G294" s="114">
        <v>232</v>
      </c>
      <c r="H294" s="114">
        <v>220</v>
      </c>
    </row>
    <row r="295" spans="1:8" ht="33" thickTop="1" thickBot="1">
      <c r="A295" s="102" t="s">
        <v>59</v>
      </c>
      <c r="B295" s="6" t="s">
        <v>60</v>
      </c>
      <c r="C295" s="23"/>
      <c r="D295" s="23"/>
      <c r="E295" s="23"/>
      <c r="F295" s="23"/>
      <c r="G295" s="112">
        <f>SUM(G296)</f>
        <v>1022.3000000000001</v>
      </c>
      <c r="H295" s="112">
        <f>SUM(H296)</f>
        <v>1022.3000000000001</v>
      </c>
    </row>
    <row r="296" spans="1:8" ht="15.75" thickTop="1">
      <c r="A296" s="104" t="s">
        <v>12</v>
      </c>
      <c r="B296" s="54"/>
      <c r="C296" s="63" t="s">
        <v>13</v>
      </c>
      <c r="D296" s="54"/>
      <c r="E296" s="54"/>
      <c r="F296" s="54"/>
      <c r="G296" s="113">
        <f t="shared" ref="G296:H300" si="31">SUM(G297)</f>
        <v>1022.3000000000001</v>
      </c>
      <c r="H296" s="113">
        <f t="shared" si="31"/>
        <v>1022.3000000000001</v>
      </c>
    </row>
    <row r="297" spans="1:8" ht="15">
      <c r="A297" s="96" t="s">
        <v>16</v>
      </c>
      <c r="B297" s="163"/>
      <c r="C297" s="8" t="s">
        <v>13</v>
      </c>
      <c r="D297" s="8" t="s">
        <v>17</v>
      </c>
      <c r="E297" s="18"/>
      <c r="F297" s="18"/>
      <c r="G297" s="107">
        <f t="shared" si="31"/>
        <v>1022.3000000000001</v>
      </c>
      <c r="H297" s="107">
        <f t="shared" si="31"/>
        <v>1022.3000000000001</v>
      </c>
    </row>
    <row r="298" spans="1:8" ht="75">
      <c r="A298" s="108" t="s">
        <v>326</v>
      </c>
      <c r="B298" s="163"/>
      <c r="C298" s="15" t="s">
        <v>13</v>
      </c>
      <c r="D298" s="15" t="s">
        <v>17</v>
      </c>
      <c r="E298" s="15" t="s">
        <v>95</v>
      </c>
      <c r="F298" s="29"/>
      <c r="G298" s="107">
        <f t="shared" si="31"/>
        <v>1022.3000000000001</v>
      </c>
      <c r="H298" s="107">
        <f t="shared" si="31"/>
        <v>1022.3000000000001</v>
      </c>
    </row>
    <row r="299" spans="1:8" ht="30">
      <c r="A299" s="108" t="s">
        <v>88</v>
      </c>
      <c r="B299" s="163"/>
      <c r="C299" s="15" t="s">
        <v>13</v>
      </c>
      <c r="D299" s="15" t="s">
        <v>17</v>
      </c>
      <c r="E299" s="15" t="s">
        <v>96</v>
      </c>
      <c r="F299" s="29"/>
      <c r="G299" s="107">
        <f t="shared" si="31"/>
        <v>1022.3000000000001</v>
      </c>
      <c r="H299" s="107">
        <f t="shared" si="31"/>
        <v>1022.3000000000001</v>
      </c>
    </row>
    <row r="300" spans="1:8" ht="30">
      <c r="A300" s="108" t="s">
        <v>89</v>
      </c>
      <c r="B300" s="163"/>
      <c r="C300" s="15" t="s">
        <v>13</v>
      </c>
      <c r="D300" s="15" t="s">
        <v>17</v>
      </c>
      <c r="E300" s="15" t="s">
        <v>97</v>
      </c>
      <c r="F300" s="29"/>
      <c r="G300" s="107">
        <f t="shared" si="31"/>
        <v>1022.3000000000001</v>
      </c>
      <c r="H300" s="107">
        <f t="shared" si="31"/>
        <v>1022.3000000000001</v>
      </c>
    </row>
    <row r="301" spans="1:8" ht="15">
      <c r="A301" s="108" t="s">
        <v>85</v>
      </c>
      <c r="B301" s="163"/>
      <c r="C301" s="15" t="s">
        <v>13</v>
      </c>
      <c r="D301" s="15" t="s">
        <v>17</v>
      </c>
      <c r="E301" s="15" t="s">
        <v>87</v>
      </c>
      <c r="F301" s="29"/>
      <c r="G301" s="107">
        <f>SUM(G302:G303)</f>
        <v>1022.3000000000001</v>
      </c>
      <c r="H301" s="107">
        <f>SUM(H302:H303)</f>
        <v>1022.3000000000001</v>
      </c>
    </row>
    <row r="302" spans="1:8" ht="60">
      <c r="A302" s="95" t="s">
        <v>73</v>
      </c>
      <c r="B302" s="163"/>
      <c r="C302" s="24" t="s">
        <v>13</v>
      </c>
      <c r="D302" s="24" t="s">
        <v>17</v>
      </c>
      <c r="E302" s="13" t="s">
        <v>87</v>
      </c>
      <c r="F302" s="10" t="s">
        <v>75</v>
      </c>
      <c r="G302" s="98">
        <v>856.7</v>
      </c>
      <c r="H302" s="98">
        <v>856.7</v>
      </c>
    </row>
    <row r="303" spans="1:8" ht="30.75" thickBot="1">
      <c r="A303" s="95" t="s">
        <v>82</v>
      </c>
      <c r="B303" s="163"/>
      <c r="C303" s="24" t="s">
        <v>13</v>
      </c>
      <c r="D303" s="24" t="s">
        <v>17</v>
      </c>
      <c r="E303" s="13" t="s">
        <v>87</v>
      </c>
      <c r="F303" s="10" t="s">
        <v>76</v>
      </c>
      <c r="G303" s="98">
        <v>165.6</v>
      </c>
      <c r="H303" s="98">
        <v>165.6</v>
      </c>
    </row>
    <row r="304" spans="1:8" ht="18" thickTop="1" thickBot="1">
      <c r="A304" s="141" t="s">
        <v>61</v>
      </c>
      <c r="B304" s="33"/>
      <c r="C304" s="33"/>
      <c r="D304" s="33"/>
      <c r="E304" s="33"/>
      <c r="F304" s="33"/>
      <c r="G304" s="142">
        <f>SUM(G11,G18,G159,G295,G152)</f>
        <v>121444.8</v>
      </c>
      <c r="H304" s="142">
        <f>SUM(H11,H18,H159,H295,H152)</f>
        <v>123007.8</v>
      </c>
    </row>
    <row r="305" ht="13.5" thickTop="1"/>
  </sheetData>
  <mergeCells count="10">
    <mergeCell ref="A9:A10"/>
    <mergeCell ref="B9:F9"/>
    <mergeCell ref="A7:H7"/>
    <mergeCell ref="G9:H9"/>
    <mergeCell ref="G8:H8"/>
    <mergeCell ref="A1:H1"/>
    <mergeCell ref="A2:H2"/>
    <mergeCell ref="A3:H3"/>
    <mergeCell ref="A4:H4"/>
    <mergeCell ref="A5:H5"/>
  </mergeCells>
  <pageMargins left="0.59055118110236227" right="0.19685039370078741" top="0.19685039370078741" bottom="0.19685039370078741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74"/>
  <sheetViews>
    <sheetView topLeftCell="A263" zoomScale="125" zoomScaleNormal="125" zoomScaleSheetLayoutView="100" workbookViewId="0">
      <selection activeCell="A22" sqref="A22"/>
    </sheetView>
  </sheetViews>
  <sheetFormatPr defaultRowHeight="12.75"/>
  <cols>
    <col min="1" max="1" width="59" style="49" customWidth="1"/>
    <col min="2" max="2" width="7.85546875" style="58" customWidth="1"/>
    <col min="3" max="3" width="6.28515625" customWidth="1"/>
    <col min="4" max="4" width="13.7109375" style="74" customWidth="1"/>
    <col min="5" max="5" width="6.5703125" customWidth="1"/>
    <col min="6" max="7" width="12.140625" customWidth="1"/>
  </cols>
  <sheetData>
    <row r="1" spans="1:10" ht="15.75">
      <c r="A1" s="198" t="s">
        <v>255</v>
      </c>
      <c r="B1" s="198"/>
      <c r="C1" s="198"/>
      <c r="D1" s="198"/>
      <c r="E1" s="198"/>
      <c r="F1" s="198"/>
      <c r="G1" s="198"/>
    </row>
    <row r="2" spans="1:10" ht="15.75">
      <c r="A2" s="198" t="s">
        <v>0</v>
      </c>
      <c r="B2" s="198"/>
      <c r="C2" s="198"/>
      <c r="D2" s="198"/>
      <c r="E2" s="198"/>
      <c r="F2" s="198"/>
      <c r="G2" s="198"/>
    </row>
    <row r="3" spans="1:10" ht="15.75">
      <c r="A3" s="198" t="s">
        <v>1</v>
      </c>
      <c r="B3" s="198"/>
      <c r="C3" s="198"/>
      <c r="D3" s="198"/>
      <c r="E3" s="198"/>
      <c r="F3" s="198"/>
      <c r="G3" s="198"/>
    </row>
    <row r="4" spans="1:10" ht="15.75">
      <c r="A4" s="198" t="s">
        <v>321</v>
      </c>
      <c r="B4" s="198"/>
      <c r="C4" s="198"/>
      <c r="D4" s="198"/>
      <c r="E4" s="198"/>
      <c r="F4" s="198"/>
      <c r="G4" s="198"/>
    </row>
    <row r="5" spans="1:10" ht="15.75">
      <c r="A5" s="198" t="s">
        <v>286</v>
      </c>
      <c r="B5" s="198"/>
      <c r="C5" s="198"/>
      <c r="D5" s="198"/>
      <c r="E5" s="198"/>
      <c r="F5" s="198"/>
      <c r="G5" s="198"/>
    </row>
    <row r="6" spans="1:10" ht="15.75">
      <c r="A6" s="162"/>
      <c r="B6" s="162"/>
      <c r="C6" s="162"/>
      <c r="D6" s="184"/>
      <c r="E6" s="162"/>
      <c r="F6" s="162"/>
      <c r="G6" s="164"/>
    </row>
    <row r="7" spans="1:10" ht="97.5" customHeight="1">
      <c r="A7" s="209" t="s">
        <v>283</v>
      </c>
      <c r="B7" s="209"/>
      <c r="C7" s="209"/>
      <c r="D7" s="209"/>
      <c r="E7" s="209"/>
      <c r="F7" s="209"/>
      <c r="G7" s="209"/>
      <c r="H7" s="37"/>
      <c r="I7" s="37"/>
      <c r="J7" s="37"/>
    </row>
    <row r="8" spans="1:10" ht="13.5" thickBot="1">
      <c r="A8" s="38"/>
      <c r="B8" s="39"/>
      <c r="C8" s="40"/>
      <c r="D8" s="185"/>
      <c r="E8" s="40"/>
      <c r="F8" s="41"/>
      <c r="G8" s="41" t="s">
        <v>62</v>
      </c>
    </row>
    <row r="9" spans="1:10" ht="14.25" customHeight="1" thickTop="1" thickBot="1">
      <c r="A9" s="206" t="s">
        <v>63</v>
      </c>
      <c r="B9" s="208" t="s">
        <v>64</v>
      </c>
      <c r="C9" s="208"/>
      <c r="D9" s="208"/>
      <c r="E9" s="208"/>
      <c r="F9" s="203" t="s">
        <v>254</v>
      </c>
      <c r="G9" s="204"/>
    </row>
    <row r="10" spans="1:10" ht="88.5" thickBot="1">
      <c r="A10" s="207"/>
      <c r="B10" s="42" t="s">
        <v>65</v>
      </c>
      <c r="C10" s="42" t="s">
        <v>66</v>
      </c>
      <c r="D10" s="42" t="s">
        <v>67</v>
      </c>
      <c r="E10" s="42" t="s">
        <v>68</v>
      </c>
      <c r="F10" s="161" t="s">
        <v>253</v>
      </c>
      <c r="G10" s="161" t="s">
        <v>257</v>
      </c>
    </row>
    <row r="11" spans="1:10" s="43" customFormat="1" ht="17.25" thickTop="1" thickBot="1">
      <c r="A11" s="102" t="s">
        <v>12</v>
      </c>
      <c r="B11" s="6" t="s">
        <v>13</v>
      </c>
      <c r="C11" s="6"/>
      <c r="D11" s="6"/>
      <c r="E11" s="6"/>
      <c r="F11" s="103">
        <f>SUM(F12,F16,F21,F29,F35,F46,F51)</f>
        <v>17990</v>
      </c>
      <c r="G11" s="103">
        <f>SUM(G12,G16,G21,G29,G35,G46,G51)</f>
        <v>17958</v>
      </c>
    </row>
    <row r="12" spans="1:10" ht="30.75" thickTop="1">
      <c r="A12" s="143" t="s">
        <v>39</v>
      </c>
      <c r="B12" s="14" t="s">
        <v>13</v>
      </c>
      <c r="C12" s="14" t="s">
        <v>26</v>
      </c>
      <c r="D12" s="14"/>
      <c r="E12" s="14"/>
      <c r="F12" s="144">
        <f t="shared" ref="F12:G14" si="0">SUM(F13)</f>
        <v>888.9</v>
      </c>
      <c r="G12" s="144">
        <f t="shared" si="0"/>
        <v>888.9</v>
      </c>
    </row>
    <row r="13" spans="1:10" ht="15">
      <c r="A13" s="108" t="s">
        <v>84</v>
      </c>
      <c r="B13" s="15" t="s">
        <v>13</v>
      </c>
      <c r="C13" s="15" t="s">
        <v>26</v>
      </c>
      <c r="D13" s="15" t="s">
        <v>222</v>
      </c>
      <c r="E13" s="15"/>
      <c r="F13" s="107">
        <f t="shared" si="0"/>
        <v>888.9</v>
      </c>
      <c r="G13" s="107">
        <f t="shared" si="0"/>
        <v>888.9</v>
      </c>
    </row>
    <row r="14" spans="1:10" ht="30">
      <c r="A14" s="108" t="s">
        <v>85</v>
      </c>
      <c r="B14" s="15" t="s">
        <v>13</v>
      </c>
      <c r="C14" s="15" t="s">
        <v>26</v>
      </c>
      <c r="D14" s="15" t="s">
        <v>223</v>
      </c>
      <c r="E14" s="15"/>
      <c r="F14" s="107">
        <f t="shared" si="0"/>
        <v>888.9</v>
      </c>
      <c r="G14" s="107">
        <f t="shared" si="0"/>
        <v>888.9</v>
      </c>
    </row>
    <row r="15" spans="1:10" ht="75">
      <c r="A15" s="95" t="s">
        <v>73</v>
      </c>
      <c r="B15" s="10" t="s">
        <v>13</v>
      </c>
      <c r="C15" s="10" t="s">
        <v>26</v>
      </c>
      <c r="D15" s="13" t="s">
        <v>223</v>
      </c>
      <c r="E15" s="10" t="s">
        <v>75</v>
      </c>
      <c r="F15" s="98">
        <v>888.9</v>
      </c>
      <c r="G15" s="98">
        <v>888.9</v>
      </c>
    </row>
    <row r="16" spans="1:10" ht="45">
      <c r="A16" s="106" t="s">
        <v>14</v>
      </c>
      <c r="B16" s="8" t="s">
        <v>13</v>
      </c>
      <c r="C16" s="8" t="s">
        <v>15</v>
      </c>
      <c r="D16" s="8"/>
      <c r="E16" s="8"/>
      <c r="F16" s="107">
        <f>SUM(F17)</f>
        <v>295.10000000000002</v>
      </c>
      <c r="G16" s="107">
        <f>SUM(G17)</f>
        <v>295.10000000000002</v>
      </c>
    </row>
    <row r="17" spans="1:7" ht="15">
      <c r="A17" s="108" t="s">
        <v>86</v>
      </c>
      <c r="B17" s="9" t="s">
        <v>13</v>
      </c>
      <c r="C17" s="9" t="s">
        <v>15</v>
      </c>
      <c r="D17" s="15" t="s">
        <v>224</v>
      </c>
      <c r="E17" s="9"/>
      <c r="F17" s="107">
        <f>SUM(F18)</f>
        <v>295.10000000000002</v>
      </c>
      <c r="G17" s="107">
        <f>SUM(G18)</f>
        <v>295.10000000000002</v>
      </c>
    </row>
    <row r="18" spans="1:7" ht="30">
      <c r="A18" s="108" t="s">
        <v>85</v>
      </c>
      <c r="B18" s="10" t="s">
        <v>13</v>
      </c>
      <c r="C18" s="10" t="s">
        <v>15</v>
      </c>
      <c r="D18" s="15" t="s">
        <v>225</v>
      </c>
      <c r="E18" s="9"/>
      <c r="F18" s="107">
        <f>SUM(F19:F20)</f>
        <v>295.10000000000002</v>
      </c>
      <c r="G18" s="107">
        <f>SUM(G19:G20)</f>
        <v>295.10000000000002</v>
      </c>
    </row>
    <row r="19" spans="1:7" ht="75">
      <c r="A19" s="95" t="s">
        <v>73</v>
      </c>
      <c r="B19" s="10" t="s">
        <v>13</v>
      </c>
      <c r="C19" s="10" t="s">
        <v>15</v>
      </c>
      <c r="D19" s="13" t="s">
        <v>225</v>
      </c>
      <c r="E19" s="10" t="s">
        <v>75</v>
      </c>
      <c r="F19" s="98">
        <v>217.4</v>
      </c>
      <c r="G19" s="98">
        <v>217.4</v>
      </c>
    </row>
    <row r="20" spans="1:7" ht="30">
      <c r="A20" s="95" t="s">
        <v>115</v>
      </c>
      <c r="B20" s="10" t="s">
        <v>13</v>
      </c>
      <c r="C20" s="10" t="s">
        <v>15</v>
      </c>
      <c r="D20" s="13" t="s">
        <v>225</v>
      </c>
      <c r="E20" s="10" t="s">
        <v>76</v>
      </c>
      <c r="F20" s="98">
        <v>77.7</v>
      </c>
      <c r="G20" s="98">
        <v>77.7</v>
      </c>
    </row>
    <row r="21" spans="1:7" ht="45">
      <c r="A21" s="96" t="s">
        <v>40</v>
      </c>
      <c r="B21" s="18" t="s">
        <v>13</v>
      </c>
      <c r="C21" s="18" t="s">
        <v>19</v>
      </c>
      <c r="D21" s="18"/>
      <c r="E21" s="18"/>
      <c r="F21" s="107">
        <f t="shared" ref="F21:G24" si="1">SUM(F22)</f>
        <v>10763.600000000002</v>
      </c>
      <c r="G21" s="107">
        <f t="shared" si="1"/>
        <v>10763.600000000002</v>
      </c>
    </row>
    <row r="22" spans="1:7" ht="90">
      <c r="A22" s="108" t="s">
        <v>326</v>
      </c>
      <c r="B22" s="15" t="s">
        <v>13</v>
      </c>
      <c r="C22" s="15" t="s">
        <v>19</v>
      </c>
      <c r="D22" s="15" t="s">
        <v>95</v>
      </c>
      <c r="E22" s="15"/>
      <c r="F22" s="107">
        <f t="shared" si="1"/>
        <v>10763.600000000002</v>
      </c>
      <c r="G22" s="107">
        <f t="shared" si="1"/>
        <v>10763.600000000002</v>
      </c>
    </row>
    <row r="23" spans="1:7" ht="45">
      <c r="A23" s="108" t="s">
        <v>88</v>
      </c>
      <c r="B23" s="15" t="s">
        <v>13</v>
      </c>
      <c r="C23" s="15" t="s">
        <v>19</v>
      </c>
      <c r="D23" s="15" t="s">
        <v>96</v>
      </c>
      <c r="E23" s="15"/>
      <c r="F23" s="107">
        <f t="shared" si="1"/>
        <v>10763.600000000002</v>
      </c>
      <c r="G23" s="107">
        <f t="shared" si="1"/>
        <v>10763.600000000002</v>
      </c>
    </row>
    <row r="24" spans="1:7" ht="30">
      <c r="A24" s="108" t="s">
        <v>89</v>
      </c>
      <c r="B24" s="15" t="s">
        <v>13</v>
      </c>
      <c r="C24" s="15" t="s">
        <v>19</v>
      </c>
      <c r="D24" s="15" t="s">
        <v>97</v>
      </c>
      <c r="E24" s="15"/>
      <c r="F24" s="107">
        <f t="shared" si="1"/>
        <v>10763.600000000002</v>
      </c>
      <c r="G24" s="107">
        <f t="shared" si="1"/>
        <v>10763.600000000002</v>
      </c>
    </row>
    <row r="25" spans="1:7" ht="30">
      <c r="A25" s="108" t="s">
        <v>85</v>
      </c>
      <c r="B25" s="15" t="s">
        <v>13</v>
      </c>
      <c r="C25" s="15" t="s">
        <v>19</v>
      </c>
      <c r="D25" s="15" t="s">
        <v>87</v>
      </c>
      <c r="E25" s="15"/>
      <c r="F25" s="107">
        <f>SUM(F26:F28)</f>
        <v>10763.600000000002</v>
      </c>
      <c r="G25" s="107">
        <f>SUM(G26:G28)</f>
        <v>10763.600000000002</v>
      </c>
    </row>
    <row r="26" spans="1:7" ht="75">
      <c r="A26" s="95" t="s">
        <v>73</v>
      </c>
      <c r="B26" s="10" t="s">
        <v>13</v>
      </c>
      <c r="C26" s="10" t="s">
        <v>19</v>
      </c>
      <c r="D26" s="10" t="s">
        <v>87</v>
      </c>
      <c r="E26" s="10" t="s">
        <v>75</v>
      </c>
      <c r="F26" s="114">
        <v>8213.7000000000007</v>
      </c>
      <c r="G26" s="114">
        <v>8213.7000000000007</v>
      </c>
    </row>
    <row r="27" spans="1:7" ht="30">
      <c r="A27" s="95" t="s">
        <v>115</v>
      </c>
      <c r="B27" s="10" t="s">
        <v>13</v>
      </c>
      <c r="C27" s="10" t="s">
        <v>19</v>
      </c>
      <c r="D27" s="10" t="s">
        <v>87</v>
      </c>
      <c r="E27" s="10" t="s">
        <v>76</v>
      </c>
      <c r="F27" s="114">
        <v>2461.6999999999998</v>
      </c>
      <c r="G27" s="114">
        <v>2461.6999999999998</v>
      </c>
    </row>
    <row r="28" spans="1:7" ht="30">
      <c r="A28" s="95" t="s">
        <v>74</v>
      </c>
      <c r="B28" s="10" t="s">
        <v>13</v>
      </c>
      <c r="C28" s="10" t="s">
        <v>19</v>
      </c>
      <c r="D28" s="10" t="s">
        <v>87</v>
      </c>
      <c r="E28" s="10" t="s">
        <v>77</v>
      </c>
      <c r="F28" s="114">
        <v>88.2</v>
      </c>
      <c r="G28" s="114">
        <v>88.2</v>
      </c>
    </row>
    <row r="29" spans="1:7" ht="15">
      <c r="A29" s="116" t="s">
        <v>275</v>
      </c>
      <c r="B29" s="173" t="s">
        <v>13</v>
      </c>
      <c r="C29" s="173" t="s">
        <v>43</v>
      </c>
      <c r="D29" s="10"/>
      <c r="E29" s="10"/>
      <c r="F29" s="115">
        <f t="shared" ref="F29:G33" si="2">SUM(F30)</f>
        <v>1.8</v>
      </c>
      <c r="G29" s="115">
        <f t="shared" si="2"/>
        <v>1.8</v>
      </c>
    </row>
    <row r="30" spans="1:7" ht="90">
      <c r="A30" s="108" t="s">
        <v>326</v>
      </c>
      <c r="B30" s="29" t="s">
        <v>13</v>
      </c>
      <c r="C30" s="29" t="s">
        <v>43</v>
      </c>
      <c r="D30" s="9" t="s">
        <v>95</v>
      </c>
      <c r="E30" s="10"/>
      <c r="F30" s="115">
        <f t="shared" si="2"/>
        <v>1.8</v>
      </c>
      <c r="G30" s="115">
        <f t="shared" si="2"/>
        <v>1.8</v>
      </c>
    </row>
    <row r="31" spans="1:7" ht="45">
      <c r="A31" s="108" t="s">
        <v>88</v>
      </c>
      <c r="B31" s="29" t="s">
        <v>13</v>
      </c>
      <c r="C31" s="29" t="s">
        <v>43</v>
      </c>
      <c r="D31" s="9" t="s">
        <v>96</v>
      </c>
      <c r="E31" s="10"/>
      <c r="F31" s="115">
        <f t="shared" si="2"/>
        <v>1.8</v>
      </c>
      <c r="G31" s="115">
        <f t="shared" si="2"/>
        <v>1.8</v>
      </c>
    </row>
    <row r="32" spans="1:7" ht="30">
      <c r="A32" s="101" t="s">
        <v>90</v>
      </c>
      <c r="B32" s="29" t="s">
        <v>13</v>
      </c>
      <c r="C32" s="29" t="s">
        <v>43</v>
      </c>
      <c r="D32" s="9" t="s">
        <v>98</v>
      </c>
      <c r="E32" s="10"/>
      <c r="F32" s="115">
        <f t="shared" si="2"/>
        <v>1.8</v>
      </c>
      <c r="G32" s="115">
        <f t="shared" si="2"/>
        <v>1.8</v>
      </c>
    </row>
    <row r="33" spans="1:7" ht="45">
      <c r="A33" s="172" t="s">
        <v>274</v>
      </c>
      <c r="B33" s="29" t="s">
        <v>13</v>
      </c>
      <c r="C33" s="29" t="s">
        <v>43</v>
      </c>
      <c r="D33" s="9" t="s">
        <v>273</v>
      </c>
      <c r="E33" s="10"/>
      <c r="F33" s="115">
        <f t="shared" si="2"/>
        <v>1.8</v>
      </c>
      <c r="G33" s="115">
        <f t="shared" si="2"/>
        <v>1.8</v>
      </c>
    </row>
    <row r="34" spans="1:7" ht="30">
      <c r="A34" s="95" t="s">
        <v>82</v>
      </c>
      <c r="B34" s="24" t="s">
        <v>13</v>
      </c>
      <c r="C34" s="24" t="s">
        <v>43</v>
      </c>
      <c r="D34" s="10" t="s">
        <v>273</v>
      </c>
      <c r="E34" s="10" t="s">
        <v>76</v>
      </c>
      <c r="F34" s="114">
        <v>1.8</v>
      </c>
      <c r="G34" s="114">
        <v>1.8</v>
      </c>
    </row>
    <row r="35" spans="1:7" ht="45">
      <c r="A35" s="106" t="s">
        <v>53</v>
      </c>
      <c r="B35" s="8" t="s">
        <v>13</v>
      </c>
      <c r="C35" s="8" t="s">
        <v>46</v>
      </c>
      <c r="D35" s="28"/>
      <c r="E35" s="28"/>
      <c r="F35" s="107">
        <f>SUM(F36,F42)</f>
        <v>3459.3</v>
      </c>
      <c r="G35" s="107">
        <f>SUM(G36,G42)</f>
        <v>3459.3</v>
      </c>
    </row>
    <row r="36" spans="1:7" ht="90">
      <c r="A36" s="108" t="s">
        <v>326</v>
      </c>
      <c r="B36" s="15" t="s">
        <v>13</v>
      </c>
      <c r="C36" s="15" t="s">
        <v>46</v>
      </c>
      <c r="D36" s="15" t="s">
        <v>95</v>
      </c>
      <c r="E36" s="29"/>
      <c r="F36" s="107">
        <f t="shared" ref="F36:G38" si="3">SUM(F37)</f>
        <v>2896.7000000000003</v>
      </c>
      <c r="G36" s="107">
        <f t="shared" si="3"/>
        <v>2896.7000000000003</v>
      </c>
    </row>
    <row r="37" spans="1:7" ht="45">
      <c r="A37" s="108" t="s">
        <v>88</v>
      </c>
      <c r="B37" s="15" t="s">
        <v>13</v>
      </c>
      <c r="C37" s="15" t="s">
        <v>46</v>
      </c>
      <c r="D37" s="15" t="s">
        <v>96</v>
      </c>
      <c r="E37" s="29"/>
      <c r="F37" s="107">
        <f t="shared" si="3"/>
        <v>2896.7000000000003</v>
      </c>
      <c r="G37" s="107">
        <f t="shared" si="3"/>
        <v>2896.7000000000003</v>
      </c>
    </row>
    <row r="38" spans="1:7" ht="30">
      <c r="A38" s="108" t="s">
        <v>89</v>
      </c>
      <c r="B38" s="15" t="s">
        <v>13</v>
      </c>
      <c r="C38" s="15" t="s">
        <v>46</v>
      </c>
      <c r="D38" s="15" t="s">
        <v>97</v>
      </c>
      <c r="E38" s="29"/>
      <c r="F38" s="107">
        <f t="shared" si="3"/>
        <v>2896.7000000000003</v>
      </c>
      <c r="G38" s="107">
        <f t="shared" si="3"/>
        <v>2896.7000000000003</v>
      </c>
    </row>
    <row r="39" spans="1:7" ht="30">
      <c r="A39" s="108" t="s">
        <v>85</v>
      </c>
      <c r="B39" s="15" t="s">
        <v>13</v>
      </c>
      <c r="C39" s="15" t="s">
        <v>46</v>
      </c>
      <c r="D39" s="15" t="s">
        <v>87</v>
      </c>
      <c r="E39" s="29"/>
      <c r="F39" s="107">
        <f>SUM(F40:F41)</f>
        <v>2896.7000000000003</v>
      </c>
      <c r="G39" s="107">
        <f>SUM(G40:G41)</f>
        <v>2896.7000000000003</v>
      </c>
    </row>
    <row r="40" spans="1:7" ht="75">
      <c r="A40" s="95" t="s">
        <v>73</v>
      </c>
      <c r="B40" s="24" t="s">
        <v>13</v>
      </c>
      <c r="C40" s="24" t="s">
        <v>46</v>
      </c>
      <c r="D40" s="13" t="s">
        <v>87</v>
      </c>
      <c r="E40" s="10" t="s">
        <v>75</v>
      </c>
      <c r="F40" s="98">
        <v>2432.4</v>
      </c>
      <c r="G40" s="98">
        <v>2432.4</v>
      </c>
    </row>
    <row r="41" spans="1:7" ht="30">
      <c r="A41" s="95" t="s">
        <v>115</v>
      </c>
      <c r="B41" s="24" t="s">
        <v>13</v>
      </c>
      <c r="C41" s="24" t="s">
        <v>46</v>
      </c>
      <c r="D41" s="13" t="s">
        <v>87</v>
      </c>
      <c r="E41" s="10" t="s">
        <v>76</v>
      </c>
      <c r="F41" s="98">
        <v>464.3</v>
      </c>
      <c r="G41" s="98">
        <v>464.3</v>
      </c>
    </row>
    <row r="42" spans="1:7" ht="15">
      <c r="A42" s="108" t="s">
        <v>244</v>
      </c>
      <c r="B42" s="9" t="s">
        <v>13</v>
      </c>
      <c r="C42" s="9" t="s">
        <v>46</v>
      </c>
      <c r="D42" s="15" t="s">
        <v>242</v>
      </c>
      <c r="E42" s="9"/>
      <c r="F42" s="107">
        <f>SUM(F43)</f>
        <v>562.6</v>
      </c>
      <c r="G42" s="107">
        <f>SUM(G43)</f>
        <v>562.6</v>
      </c>
    </row>
    <row r="43" spans="1:7" ht="30">
      <c r="A43" s="108" t="s">
        <v>85</v>
      </c>
      <c r="B43" s="10" t="s">
        <v>13</v>
      </c>
      <c r="C43" s="10" t="s">
        <v>46</v>
      </c>
      <c r="D43" s="15" t="s">
        <v>243</v>
      </c>
      <c r="E43" s="9"/>
      <c r="F43" s="107">
        <f>SUM(F44:F45)</f>
        <v>562.6</v>
      </c>
      <c r="G43" s="107">
        <f>SUM(G44:G45)</f>
        <v>562.6</v>
      </c>
    </row>
    <row r="44" spans="1:7" ht="75">
      <c r="A44" s="95" t="s">
        <v>73</v>
      </c>
      <c r="B44" s="10" t="s">
        <v>13</v>
      </c>
      <c r="C44" s="10" t="s">
        <v>46</v>
      </c>
      <c r="D44" s="13" t="s">
        <v>243</v>
      </c>
      <c r="E44" s="10" t="s">
        <v>75</v>
      </c>
      <c r="F44" s="98">
        <v>481.4</v>
      </c>
      <c r="G44" s="98">
        <v>481.4</v>
      </c>
    </row>
    <row r="45" spans="1:7" ht="30">
      <c r="A45" s="95" t="s">
        <v>115</v>
      </c>
      <c r="B45" s="10" t="s">
        <v>13</v>
      </c>
      <c r="C45" s="10" t="s">
        <v>46</v>
      </c>
      <c r="D45" s="13" t="s">
        <v>243</v>
      </c>
      <c r="E45" s="10" t="s">
        <v>76</v>
      </c>
      <c r="F45" s="98">
        <v>81.2</v>
      </c>
      <c r="G45" s="98">
        <v>81.2</v>
      </c>
    </row>
    <row r="46" spans="1:7" ht="15">
      <c r="A46" s="126" t="s">
        <v>54</v>
      </c>
      <c r="B46" s="17" t="s">
        <v>13</v>
      </c>
      <c r="C46" s="17" t="s">
        <v>35</v>
      </c>
      <c r="D46" s="17"/>
      <c r="E46" s="17"/>
      <c r="F46" s="107">
        <f t="shared" ref="F46:G49" si="4">SUM(F47)</f>
        <v>224</v>
      </c>
      <c r="G46" s="107">
        <f t="shared" si="4"/>
        <v>224</v>
      </c>
    </row>
    <row r="47" spans="1:7" ht="30">
      <c r="A47" s="133" t="s">
        <v>232</v>
      </c>
      <c r="B47" s="19" t="s">
        <v>13</v>
      </c>
      <c r="C47" s="19" t="s">
        <v>35</v>
      </c>
      <c r="D47" s="19" t="s">
        <v>233</v>
      </c>
      <c r="E47" s="19"/>
      <c r="F47" s="107">
        <f t="shared" si="4"/>
        <v>224</v>
      </c>
      <c r="G47" s="107">
        <f t="shared" si="4"/>
        <v>224</v>
      </c>
    </row>
    <row r="48" spans="1:7" ht="15">
      <c r="A48" s="133" t="s">
        <v>234</v>
      </c>
      <c r="B48" s="19" t="s">
        <v>13</v>
      </c>
      <c r="C48" s="19" t="s">
        <v>35</v>
      </c>
      <c r="D48" s="19" t="s">
        <v>92</v>
      </c>
      <c r="E48" s="19"/>
      <c r="F48" s="107">
        <f t="shared" si="4"/>
        <v>224</v>
      </c>
      <c r="G48" s="107">
        <f t="shared" si="4"/>
        <v>224</v>
      </c>
    </row>
    <row r="49" spans="1:7" ht="45">
      <c r="A49" s="125" t="s">
        <v>93</v>
      </c>
      <c r="B49" s="9" t="s">
        <v>13</v>
      </c>
      <c r="C49" s="9" t="s">
        <v>35</v>
      </c>
      <c r="D49" s="19" t="s">
        <v>94</v>
      </c>
      <c r="E49" s="28"/>
      <c r="F49" s="107">
        <f t="shared" si="4"/>
        <v>224</v>
      </c>
      <c r="G49" s="107">
        <f t="shared" si="4"/>
        <v>224</v>
      </c>
    </row>
    <row r="50" spans="1:7" ht="15">
      <c r="A50" s="95" t="s">
        <v>74</v>
      </c>
      <c r="B50" s="10" t="s">
        <v>13</v>
      </c>
      <c r="C50" s="10" t="s">
        <v>35</v>
      </c>
      <c r="D50" s="20" t="s">
        <v>94</v>
      </c>
      <c r="E50" s="10" t="s">
        <v>77</v>
      </c>
      <c r="F50" s="98">
        <v>224</v>
      </c>
      <c r="G50" s="98">
        <v>224</v>
      </c>
    </row>
    <row r="51" spans="1:7" ht="15">
      <c r="A51" s="96" t="s">
        <v>16</v>
      </c>
      <c r="B51" s="18" t="s">
        <v>13</v>
      </c>
      <c r="C51" s="18" t="s">
        <v>17</v>
      </c>
      <c r="D51" s="18"/>
      <c r="E51" s="18"/>
      <c r="F51" s="107">
        <f>SUM(F52,F59)</f>
        <v>2357.3000000000002</v>
      </c>
      <c r="G51" s="107">
        <f>SUM(G52,G59)</f>
        <v>2325.3000000000002</v>
      </c>
    </row>
    <row r="52" spans="1:7" ht="45">
      <c r="A52" s="97" t="s">
        <v>292</v>
      </c>
      <c r="B52" s="9" t="s">
        <v>13</v>
      </c>
      <c r="C52" s="9" t="s">
        <v>17</v>
      </c>
      <c r="D52" s="15" t="s">
        <v>293</v>
      </c>
      <c r="E52" s="18"/>
      <c r="F52" s="107">
        <f>SUM(F53)</f>
        <v>40</v>
      </c>
      <c r="G52" s="107">
        <f>SUM(G53)</f>
        <v>0</v>
      </c>
    </row>
    <row r="53" spans="1:7" ht="30">
      <c r="A53" s="97" t="s">
        <v>294</v>
      </c>
      <c r="B53" s="9" t="s">
        <v>13</v>
      </c>
      <c r="C53" s="9" t="s">
        <v>17</v>
      </c>
      <c r="D53" s="15" t="s">
        <v>295</v>
      </c>
      <c r="E53" s="18"/>
      <c r="F53" s="107">
        <f>SUM(F54)</f>
        <v>40</v>
      </c>
      <c r="G53" s="107">
        <f>SUM(G54)</f>
        <v>0</v>
      </c>
    </row>
    <row r="54" spans="1:7" ht="30">
      <c r="A54" s="97" t="s">
        <v>296</v>
      </c>
      <c r="B54" s="9" t="s">
        <v>13</v>
      </c>
      <c r="C54" s="9" t="s">
        <v>17</v>
      </c>
      <c r="D54" s="15" t="s">
        <v>297</v>
      </c>
      <c r="E54" s="18"/>
      <c r="F54" s="107">
        <f>SUM(F55,F57)</f>
        <v>40</v>
      </c>
      <c r="G54" s="107">
        <f>SUM(G55,G57)</f>
        <v>0</v>
      </c>
    </row>
    <row r="55" spans="1:7" ht="15">
      <c r="A55" s="97" t="s">
        <v>298</v>
      </c>
      <c r="B55" s="9" t="s">
        <v>13</v>
      </c>
      <c r="C55" s="9" t="s">
        <v>17</v>
      </c>
      <c r="D55" s="15" t="s">
        <v>299</v>
      </c>
      <c r="E55" s="18"/>
      <c r="F55" s="107">
        <f>SUM(F56)</f>
        <v>30</v>
      </c>
      <c r="G55" s="107">
        <f>SUM(G56)</f>
        <v>0</v>
      </c>
    </row>
    <row r="56" spans="1:7" ht="30">
      <c r="A56" s="95" t="s">
        <v>83</v>
      </c>
      <c r="B56" s="10" t="s">
        <v>13</v>
      </c>
      <c r="C56" s="10" t="s">
        <v>17</v>
      </c>
      <c r="D56" s="13" t="s">
        <v>299</v>
      </c>
      <c r="E56" s="13" t="s">
        <v>80</v>
      </c>
      <c r="F56" s="98">
        <v>30</v>
      </c>
      <c r="G56" s="114">
        <v>0</v>
      </c>
    </row>
    <row r="57" spans="1:7" ht="30">
      <c r="A57" s="97" t="s">
        <v>300</v>
      </c>
      <c r="B57" s="9" t="s">
        <v>13</v>
      </c>
      <c r="C57" s="9" t="s">
        <v>17</v>
      </c>
      <c r="D57" s="15" t="s">
        <v>301</v>
      </c>
      <c r="E57" s="18"/>
      <c r="F57" s="107">
        <f>SUM(F58)</f>
        <v>10</v>
      </c>
      <c r="G57" s="107">
        <f>SUM(G58)</f>
        <v>0</v>
      </c>
    </row>
    <row r="58" spans="1:7" ht="30">
      <c r="A58" s="95" t="s">
        <v>83</v>
      </c>
      <c r="B58" s="10" t="s">
        <v>13</v>
      </c>
      <c r="C58" s="10" t="s">
        <v>17</v>
      </c>
      <c r="D58" s="13" t="s">
        <v>301</v>
      </c>
      <c r="E58" s="13" t="s">
        <v>80</v>
      </c>
      <c r="F58" s="98">
        <v>10</v>
      </c>
      <c r="G58" s="114">
        <v>0</v>
      </c>
    </row>
    <row r="59" spans="1:7" ht="90">
      <c r="A59" s="108" t="s">
        <v>326</v>
      </c>
      <c r="B59" s="15" t="s">
        <v>13</v>
      </c>
      <c r="C59" s="15" t="s">
        <v>17</v>
      </c>
      <c r="D59" s="15" t="s">
        <v>95</v>
      </c>
      <c r="E59" s="29"/>
      <c r="F59" s="107">
        <f>SUM(F60,F80)</f>
        <v>2317.3000000000002</v>
      </c>
      <c r="G59" s="107">
        <f>SUM(G60,G80)</f>
        <v>2325.3000000000002</v>
      </c>
    </row>
    <row r="60" spans="1:7" ht="45">
      <c r="A60" s="108" t="s">
        <v>88</v>
      </c>
      <c r="B60" s="15" t="s">
        <v>13</v>
      </c>
      <c r="C60" s="15" t="s">
        <v>17</v>
      </c>
      <c r="D60" s="15" t="s">
        <v>96</v>
      </c>
      <c r="E60" s="29"/>
      <c r="F60" s="107">
        <f>SUM(F61,F65)</f>
        <v>1438.3000000000002</v>
      </c>
      <c r="G60" s="107">
        <f>SUM(G61,G65)</f>
        <v>1446.3000000000002</v>
      </c>
    </row>
    <row r="61" spans="1:7" ht="30">
      <c r="A61" s="108" t="s">
        <v>89</v>
      </c>
      <c r="B61" s="15" t="s">
        <v>13</v>
      </c>
      <c r="C61" s="15" t="s">
        <v>17</v>
      </c>
      <c r="D61" s="15" t="s">
        <v>97</v>
      </c>
      <c r="E61" s="29"/>
      <c r="F61" s="107">
        <f>SUM(F62)</f>
        <v>1022.3000000000001</v>
      </c>
      <c r="G61" s="107">
        <f>SUM(G62)</f>
        <v>1022.3000000000001</v>
      </c>
    </row>
    <row r="62" spans="1:7" ht="30">
      <c r="A62" s="108" t="s">
        <v>85</v>
      </c>
      <c r="B62" s="15" t="s">
        <v>13</v>
      </c>
      <c r="C62" s="15" t="s">
        <v>17</v>
      </c>
      <c r="D62" s="15" t="s">
        <v>87</v>
      </c>
      <c r="E62" s="29"/>
      <c r="F62" s="107">
        <f>SUM(F63:F64)</f>
        <v>1022.3000000000001</v>
      </c>
      <c r="G62" s="107">
        <f>SUM(G63:G64)</f>
        <v>1022.3000000000001</v>
      </c>
    </row>
    <row r="63" spans="1:7" ht="75">
      <c r="A63" s="95" t="s">
        <v>73</v>
      </c>
      <c r="B63" s="24" t="s">
        <v>13</v>
      </c>
      <c r="C63" s="24" t="s">
        <v>17</v>
      </c>
      <c r="D63" s="13" t="s">
        <v>87</v>
      </c>
      <c r="E63" s="10" t="s">
        <v>75</v>
      </c>
      <c r="F63" s="98">
        <v>856.7</v>
      </c>
      <c r="G63" s="98">
        <v>856.7</v>
      </c>
    </row>
    <row r="64" spans="1:7" ht="30">
      <c r="A64" s="95" t="s">
        <v>115</v>
      </c>
      <c r="B64" s="24" t="s">
        <v>13</v>
      </c>
      <c r="C64" s="24" t="s">
        <v>17</v>
      </c>
      <c r="D64" s="13" t="s">
        <v>87</v>
      </c>
      <c r="E64" s="10" t="s">
        <v>76</v>
      </c>
      <c r="F64" s="98">
        <v>165.6</v>
      </c>
      <c r="G64" s="98">
        <v>165.6</v>
      </c>
    </row>
    <row r="65" spans="1:7" ht="30">
      <c r="A65" s="117" t="s">
        <v>90</v>
      </c>
      <c r="B65" s="9" t="s">
        <v>13</v>
      </c>
      <c r="C65" s="9" t="s">
        <v>17</v>
      </c>
      <c r="D65" s="15" t="s">
        <v>98</v>
      </c>
      <c r="E65" s="15"/>
      <c r="F65" s="115">
        <f>SUM(F66,F68,F70,F73,F76,F78)</f>
        <v>416</v>
      </c>
      <c r="G65" s="115">
        <f>SUM(G66,G68,G70,G73,G76,G78)</f>
        <v>424</v>
      </c>
    </row>
    <row r="66" spans="1:7" ht="120">
      <c r="A66" s="101" t="s">
        <v>99</v>
      </c>
      <c r="B66" s="10" t="s">
        <v>13</v>
      </c>
      <c r="C66" s="10" t="s">
        <v>17</v>
      </c>
      <c r="D66" s="82" t="s">
        <v>100</v>
      </c>
      <c r="E66" s="13"/>
      <c r="F66" s="115">
        <f>SUM(F67)</f>
        <v>1</v>
      </c>
      <c r="G66" s="115">
        <f>SUM(G67)</f>
        <v>1</v>
      </c>
    </row>
    <row r="67" spans="1:7" ht="30">
      <c r="A67" s="95" t="s">
        <v>115</v>
      </c>
      <c r="B67" s="10" t="s">
        <v>13</v>
      </c>
      <c r="C67" s="10" t="s">
        <v>17</v>
      </c>
      <c r="D67" s="83" t="s">
        <v>100</v>
      </c>
      <c r="E67" s="10" t="s">
        <v>76</v>
      </c>
      <c r="F67" s="114">
        <v>1</v>
      </c>
      <c r="G67" s="114">
        <v>1</v>
      </c>
    </row>
    <row r="68" spans="1:7" ht="45">
      <c r="A68" s="118" t="s">
        <v>101</v>
      </c>
      <c r="B68" s="9" t="s">
        <v>13</v>
      </c>
      <c r="C68" s="9" t="s">
        <v>17</v>
      </c>
      <c r="D68" s="82" t="s">
        <v>102</v>
      </c>
      <c r="E68" s="15"/>
      <c r="F68" s="115">
        <f>SUM(F69)</f>
        <v>1</v>
      </c>
      <c r="G68" s="115">
        <f>SUM(G69)</f>
        <v>1</v>
      </c>
    </row>
    <row r="69" spans="1:7" ht="75">
      <c r="A69" s="95" t="s">
        <v>73</v>
      </c>
      <c r="B69" s="10" t="s">
        <v>13</v>
      </c>
      <c r="C69" s="10" t="s">
        <v>17</v>
      </c>
      <c r="D69" s="83" t="s">
        <v>102</v>
      </c>
      <c r="E69" s="10" t="s">
        <v>75</v>
      </c>
      <c r="F69" s="114">
        <v>1</v>
      </c>
      <c r="G69" s="114">
        <v>1</v>
      </c>
    </row>
    <row r="70" spans="1:7" ht="45">
      <c r="A70" s="119" t="s">
        <v>103</v>
      </c>
      <c r="B70" s="9" t="s">
        <v>13</v>
      </c>
      <c r="C70" s="9" t="s">
        <v>17</v>
      </c>
      <c r="D70" s="82" t="s">
        <v>104</v>
      </c>
      <c r="E70" s="9"/>
      <c r="F70" s="107">
        <f>SUM(F71:F72)</f>
        <v>272</v>
      </c>
      <c r="G70" s="107">
        <f>SUM(G71:G72)</f>
        <v>280</v>
      </c>
    </row>
    <row r="71" spans="1:7" ht="75">
      <c r="A71" s="95" t="s">
        <v>73</v>
      </c>
      <c r="B71" s="10" t="s">
        <v>13</v>
      </c>
      <c r="C71" s="10" t="s">
        <v>17</v>
      </c>
      <c r="D71" s="83" t="s">
        <v>104</v>
      </c>
      <c r="E71" s="10" t="s">
        <v>75</v>
      </c>
      <c r="F71" s="98">
        <v>236.6</v>
      </c>
      <c r="G71" s="98">
        <v>236.6</v>
      </c>
    </row>
    <row r="72" spans="1:7" ht="30">
      <c r="A72" s="95" t="s">
        <v>115</v>
      </c>
      <c r="B72" s="10" t="s">
        <v>13</v>
      </c>
      <c r="C72" s="10" t="s">
        <v>17</v>
      </c>
      <c r="D72" s="83" t="s">
        <v>104</v>
      </c>
      <c r="E72" s="10" t="s">
        <v>76</v>
      </c>
      <c r="F72" s="114">
        <v>35.4</v>
      </c>
      <c r="G72" s="114">
        <v>43.4</v>
      </c>
    </row>
    <row r="73" spans="1:7" ht="60">
      <c r="A73" s="101" t="s">
        <v>105</v>
      </c>
      <c r="B73" s="9" t="s">
        <v>13</v>
      </c>
      <c r="C73" s="9" t="s">
        <v>17</v>
      </c>
      <c r="D73" s="82" t="s">
        <v>106</v>
      </c>
      <c r="E73" s="13"/>
      <c r="F73" s="115">
        <f>SUM(F74:F75)</f>
        <v>45</v>
      </c>
      <c r="G73" s="115">
        <f>SUM(G74:G75)</f>
        <v>45</v>
      </c>
    </row>
    <row r="74" spans="1:7" ht="75">
      <c r="A74" s="95" t="s">
        <v>73</v>
      </c>
      <c r="B74" s="10" t="s">
        <v>13</v>
      </c>
      <c r="C74" s="10" t="s">
        <v>17</v>
      </c>
      <c r="D74" s="83" t="s">
        <v>106</v>
      </c>
      <c r="E74" s="13" t="s">
        <v>75</v>
      </c>
      <c r="F74" s="98">
        <v>17</v>
      </c>
      <c r="G74" s="98">
        <v>17</v>
      </c>
    </row>
    <row r="75" spans="1:7" ht="30">
      <c r="A75" s="95" t="s">
        <v>115</v>
      </c>
      <c r="B75" s="10" t="s">
        <v>13</v>
      </c>
      <c r="C75" s="10" t="s">
        <v>17</v>
      </c>
      <c r="D75" s="83" t="s">
        <v>106</v>
      </c>
      <c r="E75" s="10" t="s">
        <v>76</v>
      </c>
      <c r="F75" s="98">
        <v>28</v>
      </c>
      <c r="G75" s="98">
        <v>28</v>
      </c>
    </row>
    <row r="76" spans="1:7" ht="60">
      <c r="A76" s="101" t="s">
        <v>107</v>
      </c>
      <c r="B76" s="9" t="s">
        <v>13</v>
      </c>
      <c r="C76" s="9" t="s">
        <v>17</v>
      </c>
      <c r="D76" s="82" t="s">
        <v>108</v>
      </c>
      <c r="E76" s="10"/>
      <c r="F76" s="107">
        <f>SUM(F77)</f>
        <v>8</v>
      </c>
      <c r="G76" s="107">
        <f>SUM(G77)</f>
        <v>8</v>
      </c>
    </row>
    <row r="77" spans="1:7" ht="30">
      <c r="A77" s="95" t="s">
        <v>115</v>
      </c>
      <c r="B77" s="10" t="s">
        <v>13</v>
      </c>
      <c r="C77" s="10" t="s">
        <v>17</v>
      </c>
      <c r="D77" s="83" t="s">
        <v>108</v>
      </c>
      <c r="E77" s="10" t="s">
        <v>76</v>
      </c>
      <c r="F77" s="114">
        <v>8</v>
      </c>
      <c r="G77" s="114">
        <v>8</v>
      </c>
    </row>
    <row r="78" spans="1:7" ht="60">
      <c r="A78" s="101" t="s">
        <v>277</v>
      </c>
      <c r="B78" s="9" t="s">
        <v>13</v>
      </c>
      <c r="C78" s="9" t="s">
        <v>17</v>
      </c>
      <c r="D78" s="78" t="s">
        <v>278</v>
      </c>
      <c r="E78" s="83"/>
      <c r="F78" s="169">
        <f>SUM(F79)</f>
        <v>89</v>
      </c>
      <c r="G78" s="169">
        <f>SUM(G79)</f>
        <v>89</v>
      </c>
    </row>
    <row r="79" spans="1:7" ht="30">
      <c r="A79" s="95" t="s">
        <v>27</v>
      </c>
      <c r="B79" s="10" t="s">
        <v>13</v>
      </c>
      <c r="C79" s="10" t="s">
        <v>17</v>
      </c>
      <c r="D79" s="77" t="s">
        <v>278</v>
      </c>
      <c r="E79" s="83">
        <v>500</v>
      </c>
      <c r="F79" s="84">
        <v>89</v>
      </c>
      <c r="G79" s="84">
        <v>89</v>
      </c>
    </row>
    <row r="80" spans="1:7" ht="45">
      <c r="A80" s="101" t="s">
        <v>109</v>
      </c>
      <c r="B80" s="9" t="s">
        <v>13</v>
      </c>
      <c r="C80" s="9" t="s">
        <v>17</v>
      </c>
      <c r="D80" s="9" t="s">
        <v>114</v>
      </c>
      <c r="E80" s="10"/>
      <c r="F80" s="115">
        <f t="shared" ref="F80:G82" si="5">SUM(F81)</f>
        <v>879</v>
      </c>
      <c r="G80" s="115">
        <f t="shared" si="5"/>
        <v>879</v>
      </c>
    </row>
    <row r="81" spans="1:7" ht="30">
      <c r="A81" s="117" t="s">
        <v>110</v>
      </c>
      <c r="B81" s="9" t="s">
        <v>13</v>
      </c>
      <c r="C81" s="9" t="s">
        <v>17</v>
      </c>
      <c r="D81" s="9" t="s">
        <v>112</v>
      </c>
      <c r="E81" s="15"/>
      <c r="F81" s="115">
        <f t="shared" si="5"/>
        <v>879</v>
      </c>
      <c r="G81" s="115">
        <f t="shared" si="5"/>
        <v>879</v>
      </c>
    </row>
    <row r="82" spans="1:7" ht="75">
      <c r="A82" s="101" t="s">
        <v>111</v>
      </c>
      <c r="B82" s="9" t="s">
        <v>13</v>
      </c>
      <c r="C82" s="9" t="s">
        <v>17</v>
      </c>
      <c r="D82" s="9" t="s">
        <v>113</v>
      </c>
      <c r="E82" s="10"/>
      <c r="F82" s="115">
        <f t="shared" si="5"/>
        <v>879</v>
      </c>
      <c r="G82" s="115">
        <f t="shared" si="5"/>
        <v>879</v>
      </c>
    </row>
    <row r="83" spans="1:7" ht="30.75" thickBot="1">
      <c r="A83" s="95" t="s">
        <v>115</v>
      </c>
      <c r="B83" s="10" t="s">
        <v>13</v>
      </c>
      <c r="C83" s="10" t="s">
        <v>17</v>
      </c>
      <c r="D83" s="10" t="s">
        <v>113</v>
      </c>
      <c r="E83" s="13" t="s">
        <v>76</v>
      </c>
      <c r="F83" s="114">
        <v>879</v>
      </c>
      <c r="G83" s="114">
        <v>879</v>
      </c>
    </row>
    <row r="84" spans="1:7" ht="17.25" thickTop="1" thickBot="1">
      <c r="A84" s="102" t="s">
        <v>55</v>
      </c>
      <c r="B84" s="6" t="s">
        <v>26</v>
      </c>
      <c r="C84" s="6"/>
      <c r="D84" s="6"/>
      <c r="E84" s="6"/>
      <c r="F84" s="112">
        <f t="shared" ref="F84:G89" si="6">SUM(F85)</f>
        <v>583.6</v>
      </c>
      <c r="G84" s="112">
        <f t="shared" si="6"/>
        <v>583.6</v>
      </c>
    </row>
    <row r="85" spans="1:7" ht="15.75" thickTop="1">
      <c r="A85" s="145" t="s">
        <v>69</v>
      </c>
      <c r="B85" s="44" t="s">
        <v>26</v>
      </c>
      <c r="C85" s="44" t="s">
        <v>15</v>
      </c>
      <c r="D85" s="44"/>
      <c r="E85" s="44"/>
      <c r="F85" s="113">
        <f t="shared" si="6"/>
        <v>583.6</v>
      </c>
      <c r="G85" s="113">
        <f t="shared" si="6"/>
        <v>583.6</v>
      </c>
    </row>
    <row r="86" spans="1:7" ht="90">
      <c r="A86" s="108" t="s">
        <v>326</v>
      </c>
      <c r="B86" s="9" t="s">
        <v>26</v>
      </c>
      <c r="C86" s="9" t="s">
        <v>15</v>
      </c>
      <c r="D86" s="15" t="s">
        <v>95</v>
      </c>
      <c r="E86" s="9"/>
      <c r="F86" s="107">
        <f t="shared" si="6"/>
        <v>583.6</v>
      </c>
      <c r="G86" s="107">
        <f t="shared" si="6"/>
        <v>583.6</v>
      </c>
    </row>
    <row r="87" spans="1:7" ht="45">
      <c r="A87" s="108" t="s">
        <v>88</v>
      </c>
      <c r="B87" s="9" t="s">
        <v>26</v>
      </c>
      <c r="C87" s="9" t="s">
        <v>15</v>
      </c>
      <c r="D87" s="15" t="s">
        <v>96</v>
      </c>
      <c r="E87" s="65"/>
      <c r="F87" s="124">
        <f t="shared" si="6"/>
        <v>583.6</v>
      </c>
      <c r="G87" s="124">
        <f t="shared" si="6"/>
        <v>583.6</v>
      </c>
    </row>
    <row r="88" spans="1:7" ht="30">
      <c r="A88" s="117" t="s">
        <v>90</v>
      </c>
      <c r="B88" s="9" t="s">
        <v>26</v>
      </c>
      <c r="C88" s="9" t="s">
        <v>15</v>
      </c>
      <c r="D88" s="15" t="s">
        <v>98</v>
      </c>
      <c r="E88" s="65"/>
      <c r="F88" s="124">
        <f t="shared" si="6"/>
        <v>583.6</v>
      </c>
      <c r="G88" s="124">
        <f t="shared" si="6"/>
        <v>583.6</v>
      </c>
    </row>
    <row r="89" spans="1:7" ht="45">
      <c r="A89" s="70" t="s">
        <v>91</v>
      </c>
      <c r="B89" s="9" t="s">
        <v>26</v>
      </c>
      <c r="C89" s="9" t="s">
        <v>15</v>
      </c>
      <c r="D89" s="82" t="s">
        <v>122</v>
      </c>
      <c r="E89" s="65"/>
      <c r="F89" s="124">
        <f t="shared" si="6"/>
        <v>583.6</v>
      </c>
      <c r="G89" s="124">
        <f t="shared" si="6"/>
        <v>583.6</v>
      </c>
    </row>
    <row r="90" spans="1:7" ht="15.75" thickBot="1">
      <c r="A90" s="95" t="s">
        <v>27</v>
      </c>
      <c r="B90" s="11" t="s">
        <v>26</v>
      </c>
      <c r="C90" s="11" t="s">
        <v>15</v>
      </c>
      <c r="D90" s="186" t="s">
        <v>122</v>
      </c>
      <c r="E90" s="12" t="s">
        <v>81</v>
      </c>
      <c r="F90" s="131">
        <v>583.6</v>
      </c>
      <c r="G90" s="131">
        <v>583.6</v>
      </c>
    </row>
    <row r="91" spans="1:7" ht="33" thickTop="1" thickBot="1">
      <c r="A91" s="146" t="s">
        <v>72</v>
      </c>
      <c r="B91" s="55" t="s">
        <v>15</v>
      </c>
      <c r="C91" s="56"/>
      <c r="D91" s="56"/>
      <c r="E91" s="56"/>
      <c r="F91" s="147">
        <f>SUM(F92,F98)</f>
        <v>978.8</v>
      </c>
      <c r="G91" s="147">
        <f>SUM(G92,G98)</f>
        <v>974.8</v>
      </c>
    </row>
    <row r="92" spans="1:7" ht="60.75" thickTop="1">
      <c r="A92" s="116" t="s">
        <v>272</v>
      </c>
      <c r="B92" s="171" t="s">
        <v>15</v>
      </c>
      <c r="C92" s="8" t="s">
        <v>30</v>
      </c>
      <c r="D92" s="13"/>
      <c r="E92" s="10"/>
      <c r="F92" s="100">
        <f t="shared" ref="F92:G95" si="7">SUM(F93)</f>
        <v>901.8</v>
      </c>
      <c r="G92" s="100">
        <f t="shared" si="7"/>
        <v>901.8</v>
      </c>
    </row>
    <row r="93" spans="1:7" ht="90">
      <c r="A93" s="108" t="s">
        <v>326</v>
      </c>
      <c r="B93" s="170" t="s">
        <v>15</v>
      </c>
      <c r="C93" s="9" t="s">
        <v>30</v>
      </c>
      <c r="D93" s="15" t="s">
        <v>95</v>
      </c>
      <c r="E93" s="10"/>
      <c r="F93" s="100">
        <f t="shared" si="7"/>
        <v>901.8</v>
      </c>
      <c r="G93" s="100">
        <f t="shared" si="7"/>
        <v>901.8</v>
      </c>
    </row>
    <row r="94" spans="1:7" ht="30">
      <c r="A94" s="101" t="s">
        <v>116</v>
      </c>
      <c r="B94" s="9" t="s">
        <v>15</v>
      </c>
      <c r="C94" s="9" t="s">
        <v>30</v>
      </c>
      <c r="D94" s="9" t="s">
        <v>120</v>
      </c>
      <c r="E94" s="10"/>
      <c r="F94" s="115">
        <f t="shared" si="7"/>
        <v>901.8</v>
      </c>
      <c r="G94" s="115">
        <f t="shared" si="7"/>
        <v>901.8</v>
      </c>
    </row>
    <row r="95" spans="1:7" ht="30">
      <c r="A95" s="101" t="s">
        <v>117</v>
      </c>
      <c r="B95" s="9" t="s">
        <v>15</v>
      </c>
      <c r="C95" s="9" t="s">
        <v>30</v>
      </c>
      <c r="D95" s="9" t="s">
        <v>119</v>
      </c>
      <c r="E95" s="10"/>
      <c r="F95" s="115">
        <f t="shared" si="7"/>
        <v>901.8</v>
      </c>
      <c r="G95" s="115">
        <f t="shared" si="7"/>
        <v>901.8</v>
      </c>
    </row>
    <row r="96" spans="1:7" ht="15">
      <c r="A96" s="101" t="s">
        <v>118</v>
      </c>
      <c r="B96" s="9" t="s">
        <v>15</v>
      </c>
      <c r="C96" s="9" t="s">
        <v>30</v>
      </c>
      <c r="D96" s="9" t="s">
        <v>121</v>
      </c>
      <c r="E96" s="10"/>
      <c r="F96" s="115">
        <f>SUM(F97:F97)</f>
        <v>901.8</v>
      </c>
      <c r="G96" s="115">
        <f>SUM(G97:G97)</f>
        <v>901.8</v>
      </c>
    </row>
    <row r="97" spans="1:7" ht="75">
      <c r="A97" s="95" t="s">
        <v>73</v>
      </c>
      <c r="B97" s="10" t="s">
        <v>15</v>
      </c>
      <c r="C97" s="10" t="s">
        <v>30</v>
      </c>
      <c r="D97" s="9" t="s">
        <v>121</v>
      </c>
      <c r="E97" s="10" t="s">
        <v>75</v>
      </c>
      <c r="F97" s="114">
        <v>901.8</v>
      </c>
      <c r="G97" s="114">
        <v>901.8</v>
      </c>
    </row>
    <row r="98" spans="1:7" ht="30">
      <c r="A98" s="116" t="s">
        <v>313</v>
      </c>
      <c r="B98" s="8" t="s">
        <v>15</v>
      </c>
      <c r="C98" s="8" t="s">
        <v>32</v>
      </c>
      <c r="D98" s="13"/>
      <c r="E98" s="10"/>
      <c r="F98" s="110">
        <f t="shared" ref="F98:G102" si="8">SUM(F99)</f>
        <v>77</v>
      </c>
      <c r="G98" s="110">
        <f t="shared" si="8"/>
        <v>73</v>
      </c>
    </row>
    <row r="99" spans="1:7" ht="45">
      <c r="A99" s="97" t="s">
        <v>292</v>
      </c>
      <c r="B99" s="9" t="s">
        <v>15</v>
      </c>
      <c r="C99" s="9" t="s">
        <v>32</v>
      </c>
      <c r="D99" s="15" t="s">
        <v>293</v>
      </c>
      <c r="E99" s="10"/>
      <c r="F99" s="110">
        <f t="shared" si="8"/>
        <v>77</v>
      </c>
      <c r="G99" s="110">
        <f t="shared" si="8"/>
        <v>73</v>
      </c>
    </row>
    <row r="100" spans="1:7" ht="30">
      <c r="A100" s="101" t="s">
        <v>314</v>
      </c>
      <c r="B100" s="9" t="s">
        <v>15</v>
      </c>
      <c r="C100" s="9" t="s">
        <v>32</v>
      </c>
      <c r="D100" s="15" t="s">
        <v>315</v>
      </c>
      <c r="E100" s="9"/>
      <c r="F100" s="110">
        <f t="shared" si="8"/>
        <v>77</v>
      </c>
      <c r="G100" s="110">
        <f t="shared" si="8"/>
        <v>73</v>
      </c>
    </row>
    <row r="101" spans="1:7" ht="30">
      <c r="A101" s="101" t="s">
        <v>316</v>
      </c>
      <c r="B101" s="9" t="s">
        <v>15</v>
      </c>
      <c r="C101" s="9" t="s">
        <v>32</v>
      </c>
      <c r="D101" s="15" t="s">
        <v>317</v>
      </c>
      <c r="E101" s="9"/>
      <c r="F101" s="110">
        <f t="shared" si="8"/>
        <v>77</v>
      </c>
      <c r="G101" s="110">
        <f t="shared" si="8"/>
        <v>73</v>
      </c>
    </row>
    <row r="102" spans="1:7" ht="45">
      <c r="A102" s="101" t="s">
        <v>318</v>
      </c>
      <c r="B102" s="9" t="s">
        <v>15</v>
      </c>
      <c r="C102" s="9" t="s">
        <v>32</v>
      </c>
      <c r="D102" s="15" t="s">
        <v>319</v>
      </c>
      <c r="E102" s="9"/>
      <c r="F102" s="110">
        <f t="shared" si="8"/>
        <v>77</v>
      </c>
      <c r="G102" s="110">
        <f t="shared" si="8"/>
        <v>73</v>
      </c>
    </row>
    <row r="103" spans="1:7" ht="30.75" thickBot="1">
      <c r="A103" s="95" t="s">
        <v>27</v>
      </c>
      <c r="B103" s="10" t="s">
        <v>15</v>
      </c>
      <c r="C103" s="10" t="s">
        <v>32</v>
      </c>
      <c r="D103" s="13" t="s">
        <v>319</v>
      </c>
      <c r="E103" s="10" t="s">
        <v>81</v>
      </c>
      <c r="F103" s="111">
        <v>77</v>
      </c>
      <c r="G103" s="111">
        <v>73</v>
      </c>
    </row>
    <row r="104" spans="1:7" ht="17.25" thickTop="1" thickBot="1">
      <c r="A104" s="102" t="s">
        <v>18</v>
      </c>
      <c r="B104" s="6" t="s">
        <v>19</v>
      </c>
      <c r="C104" s="6"/>
      <c r="D104" s="6"/>
      <c r="E104" s="6"/>
      <c r="F104" s="112">
        <f>SUM(F105,F112,F126,F136)</f>
        <v>17807.8</v>
      </c>
      <c r="G104" s="112">
        <f>SUM(G105,G112,G126,G136)</f>
        <v>19210.8</v>
      </c>
    </row>
    <row r="105" spans="1:7" ht="15.75" thickTop="1">
      <c r="A105" s="181" t="s">
        <v>279</v>
      </c>
      <c r="B105" s="182" t="s">
        <v>19</v>
      </c>
      <c r="C105" s="182" t="s">
        <v>13</v>
      </c>
      <c r="D105" s="183"/>
      <c r="E105" s="183"/>
      <c r="F105" s="127">
        <f t="shared" ref="F105:G108" si="9">SUM(F106)</f>
        <v>36</v>
      </c>
      <c r="G105" s="127">
        <f t="shared" si="9"/>
        <v>33</v>
      </c>
    </row>
    <row r="106" spans="1:7" ht="60">
      <c r="A106" s="117" t="s">
        <v>331</v>
      </c>
      <c r="B106" s="61" t="s">
        <v>19</v>
      </c>
      <c r="C106" s="61" t="s">
        <v>13</v>
      </c>
      <c r="D106" s="61" t="s">
        <v>186</v>
      </c>
      <c r="E106" s="18"/>
      <c r="F106" s="107">
        <f t="shared" si="9"/>
        <v>36</v>
      </c>
      <c r="G106" s="107">
        <f t="shared" si="9"/>
        <v>33</v>
      </c>
    </row>
    <row r="107" spans="1:7" ht="45">
      <c r="A107" s="117" t="s">
        <v>183</v>
      </c>
      <c r="B107" s="61" t="s">
        <v>19</v>
      </c>
      <c r="C107" s="61" t="s">
        <v>13</v>
      </c>
      <c r="D107" s="61" t="s">
        <v>187</v>
      </c>
      <c r="E107" s="18"/>
      <c r="F107" s="107">
        <f t="shared" si="9"/>
        <v>36</v>
      </c>
      <c r="G107" s="107">
        <f t="shared" si="9"/>
        <v>33</v>
      </c>
    </row>
    <row r="108" spans="1:7" ht="30">
      <c r="A108" s="117" t="s">
        <v>184</v>
      </c>
      <c r="B108" s="61" t="s">
        <v>19</v>
      </c>
      <c r="C108" s="61" t="s">
        <v>13</v>
      </c>
      <c r="D108" s="61" t="s">
        <v>188</v>
      </c>
      <c r="E108" s="18"/>
      <c r="F108" s="107">
        <f t="shared" si="9"/>
        <v>36</v>
      </c>
      <c r="G108" s="107">
        <f t="shared" si="9"/>
        <v>33</v>
      </c>
    </row>
    <row r="109" spans="1:7" ht="75">
      <c r="A109" s="101" t="s">
        <v>280</v>
      </c>
      <c r="B109" s="61" t="s">
        <v>19</v>
      </c>
      <c r="C109" s="61" t="s">
        <v>13</v>
      </c>
      <c r="D109" s="61" t="s">
        <v>281</v>
      </c>
      <c r="E109" s="16"/>
      <c r="F109" s="107">
        <f>SUM(F110:F111)</f>
        <v>36</v>
      </c>
      <c r="G109" s="107">
        <f>SUM(G110:G111)</f>
        <v>33</v>
      </c>
    </row>
    <row r="110" spans="1:7" ht="30">
      <c r="A110" s="95" t="s">
        <v>27</v>
      </c>
      <c r="B110" s="16" t="s">
        <v>19</v>
      </c>
      <c r="C110" s="16" t="s">
        <v>13</v>
      </c>
      <c r="D110" s="16" t="s">
        <v>281</v>
      </c>
      <c r="E110" s="16" t="s">
        <v>81</v>
      </c>
      <c r="F110" s="98">
        <v>8</v>
      </c>
      <c r="G110" s="98">
        <v>7</v>
      </c>
    </row>
    <row r="111" spans="1:7" ht="30">
      <c r="A111" s="95" t="s">
        <v>83</v>
      </c>
      <c r="B111" s="16" t="s">
        <v>19</v>
      </c>
      <c r="C111" s="16" t="s">
        <v>13</v>
      </c>
      <c r="D111" s="16" t="s">
        <v>281</v>
      </c>
      <c r="E111" s="16" t="s">
        <v>80</v>
      </c>
      <c r="F111" s="98">
        <v>28</v>
      </c>
      <c r="G111" s="98">
        <v>26</v>
      </c>
    </row>
    <row r="112" spans="1:7" ht="15">
      <c r="A112" s="96" t="s">
        <v>20</v>
      </c>
      <c r="B112" s="18" t="s">
        <v>19</v>
      </c>
      <c r="C112" s="18" t="s">
        <v>21</v>
      </c>
      <c r="D112" s="18"/>
      <c r="E112" s="18"/>
      <c r="F112" s="107">
        <f t="shared" ref="F112:G114" si="10">SUM(F113)</f>
        <v>2241.8000000000002</v>
      </c>
      <c r="G112" s="107">
        <f t="shared" si="10"/>
        <v>2241.8000000000002</v>
      </c>
    </row>
    <row r="113" spans="1:7" ht="60">
      <c r="A113" s="121" t="s">
        <v>327</v>
      </c>
      <c r="B113" s="9" t="s">
        <v>19</v>
      </c>
      <c r="C113" s="9" t="s">
        <v>21</v>
      </c>
      <c r="D113" s="15" t="s">
        <v>131</v>
      </c>
      <c r="E113" s="15"/>
      <c r="F113" s="107">
        <f t="shared" si="10"/>
        <v>2241.8000000000002</v>
      </c>
      <c r="G113" s="107">
        <f t="shared" si="10"/>
        <v>2241.8000000000002</v>
      </c>
    </row>
    <row r="114" spans="1:7" ht="45">
      <c r="A114" s="101" t="s">
        <v>127</v>
      </c>
      <c r="B114" s="13" t="s">
        <v>19</v>
      </c>
      <c r="C114" s="13" t="s">
        <v>21</v>
      </c>
      <c r="D114" s="15" t="s">
        <v>141</v>
      </c>
      <c r="E114" s="13"/>
      <c r="F114" s="107">
        <f t="shared" si="10"/>
        <v>2241.8000000000002</v>
      </c>
      <c r="G114" s="107">
        <f t="shared" si="10"/>
        <v>2241.8000000000002</v>
      </c>
    </row>
    <row r="115" spans="1:7" ht="45">
      <c r="A115" s="117" t="s">
        <v>128</v>
      </c>
      <c r="B115" s="9" t="s">
        <v>19</v>
      </c>
      <c r="C115" s="9" t="s">
        <v>21</v>
      </c>
      <c r="D115" s="15" t="s">
        <v>134</v>
      </c>
      <c r="E115" s="15"/>
      <c r="F115" s="107">
        <f>SUM(F116,F120,F124,F118,F122)</f>
        <v>2241.8000000000002</v>
      </c>
      <c r="G115" s="107">
        <f>SUM(G116,G120,G124,G118,G122)</f>
        <v>2241.8000000000002</v>
      </c>
    </row>
    <row r="116" spans="1:7" ht="60">
      <c r="A116" s="101" t="s">
        <v>129</v>
      </c>
      <c r="B116" s="61" t="s">
        <v>19</v>
      </c>
      <c r="C116" s="61" t="s">
        <v>21</v>
      </c>
      <c r="D116" s="61" t="s">
        <v>135</v>
      </c>
      <c r="E116" s="13"/>
      <c r="F116" s="107">
        <f>SUM(F117)</f>
        <v>299</v>
      </c>
      <c r="G116" s="107">
        <f>SUM(G117)</f>
        <v>299</v>
      </c>
    </row>
    <row r="117" spans="1:7" ht="30">
      <c r="A117" s="95" t="s">
        <v>115</v>
      </c>
      <c r="B117" s="9" t="s">
        <v>19</v>
      </c>
      <c r="C117" s="9" t="s">
        <v>21</v>
      </c>
      <c r="D117" s="16" t="s">
        <v>135</v>
      </c>
      <c r="E117" s="13" t="s">
        <v>76</v>
      </c>
      <c r="F117" s="98">
        <v>299</v>
      </c>
      <c r="G117" s="98">
        <v>299</v>
      </c>
    </row>
    <row r="118" spans="1:7" ht="75">
      <c r="A118" s="101" t="s">
        <v>130</v>
      </c>
      <c r="B118" s="9" t="s">
        <v>19</v>
      </c>
      <c r="C118" s="9" t="s">
        <v>21</v>
      </c>
      <c r="D118" s="61" t="s">
        <v>289</v>
      </c>
      <c r="E118" s="15"/>
      <c r="F118" s="107">
        <f>SUM(F119)</f>
        <v>75</v>
      </c>
      <c r="G118" s="107">
        <f>SUM(G119)</f>
        <v>75</v>
      </c>
    </row>
    <row r="119" spans="1:7" ht="30">
      <c r="A119" s="95" t="s">
        <v>115</v>
      </c>
      <c r="B119" s="9" t="s">
        <v>19</v>
      </c>
      <c r="C119" s="9" t="s">
        <v>21</v>
      </c>
      <c r="D119" s="16" t="s">
        <v>289</v>
      </c>
      <c r="E119" s="13" t="s">
        <v>76</v>
      </c>
      <c r="F119" s="98">
        <v>75</v>
      </c>
      <c r="G119" s="98">
        <v>75</v>
      </c>
    </row>
    <row r="120" spans="1:7" ht="45">
      <c r="A120" s="101" t="s">
        <v>136</v>
      </c>
      <c r="B120" s="9" t="s">
        <v>19</v>
      </c>
      <c r="C120" s="9" t="s">
        <v>21</v>
      </c>
      <c r="D120" s="61" t="s">
        <v>237</v>
      </c>
      <c r="E120" s="15"/>
      <c r="F120" s="107">
        <f>SUM(F121)</f>
        <v>1644</v>
      </c>
      <c r="G120" s="107">
        <f>SUM(G121)</f>
        <v>1644</v>
      </c>
    </row>
    <row r="121" spans="1:7" ht="30">
      <c r="A121" s="95" t="s">
        <v>74</v>
      </c>
      <c r="B121" s="10" t="s">
        <v>19</v>
      </c>
      <c r="C121" s="10" t="s">
        <v>21</v>
      </c>
      <c r="D121" s="16" t="s">
        <v>237</v>
      </c>
      <c r="E121" s="13" t="s">
        <v>77</v>
      </c>
      <c r="F121" s="98">
        <v>1644</v>
      </c>
      <c r="G121" s="98">
        <v>1644</v>
      </c>
    </row>
    <row r="122" spans="1:7" ht="60">
      <c r="A122" s="101" t="s">
        <v>238</v>
      </c>
      <c r="B122" s="9" t="s">
        <v>19</v>
      </c>
      <c r="C122" s="9" t="s">
        <v>21</v>
      </c>
      <c r="D122" s="61" t="s">
        <v>290</v>
      </c>
      <c r="E122" s="13"/>
      <c r="F122" s="107">
        <f>SUM(F123)</f>
        <v>23.8</v>
      </c>
      <c r="G122" s="107">
        <f>SUM(G123)</f>
        <v>23.8</v>
      </c>
    </row>
    <row r="123" spans="1:7" ht="30">
      <c r="A123" s="95" t="s">
        <v>74</v>
      </c>
      <c r="B123" s="10" t="s">
        <v>19</v>
      </c>
      <c r="C123" s="10" t="s">
        <v>21</v>
      </c>
      <c r="D123" s="16" t="s">
        <v>290</v>
      </c>
      <c r="E123" s="13" t="s">
        <v>77</v>
      </c>
      <c r="F123" s="98">
        <v>23.8</v>
      </c>
      <c r="G123" s="98">
        <v>23.8</v>
      </c>
    </row>
    <row r="124" spans="1:7" ht="60">
      <c r="A124" s="101" t="s">
        <v>137</v>
      </c>
      <c r="B124" s="9" t="s">
        <v>19</v>
      </c>
      <c r="C124" s="9" t="s">
        <v>21</v>
      </c>
      <c r="D124" s="61" t="s">
        <v>138</v>
      </c>
      <c r="E124" s="13"/>
      <c r="F124" s="107">
        <f>SUM(F125)</f>
        <v>200</v>
      </c>
      <c r="G124" s="107">
        <f>SUM(G125)</f>
        <v>200</v>
      </c>
    </row>
    <row r="125" spans="1:7" ht="30">
      <c r="A125" s="95" t="s">
        <v>74</v>
      </c>
      <c r="B125" s="10" t="s">
        <v>19</v>
      </c>
      <c r="C125" s="10" t="s">
        <v>21</v>
      </c>
      <c r="D125" s="16" t="s">
        <v>138</v>
      </c>
      <c r="E125" s="13" t="s">
        <v>77</v>
      </c>
      <c r="F125" s="98">
        <v>200</v>
      </c>
      <c r="G125" s="98">
        <v>200</v>
      </c>
    </row>
    <row r="126" spans="1:7" ht="15">
      <c r="A126" s="148" t="s">
        <v>41</v>
      </c>
      <c r="B126" s="8" t="s">
        <v>19</v>
      </c>
      <c r="C126" s="8" t="s">
        <v>30</v>
      </c>
      <c r="D126" s="18"/>
      <c r="E126" s="18"/>
      <c r="F126" s="107">
        <f t="shared" ref="F126:G128" si="11">SUM(F127)</f>
        <v>14793</v>
      </c>
      <c r="G126" s="107">
        <f t="shared" si="11"/>
        <v>16240</v>
      </c>
    </row>
    <row r="127" spans="1:7" ht="60">
      <c r="A127" s="121" t="s">
        <v>327</v>
      </c>
      <c r="B127" s="9" t="s">
        <v>19</v>
      </c>
      <c r="C127" s="9" t="s">
        <v>30</v>
      </c>
      <c r="D127" s="15" t="s">
        <v>131</v>
      </c>
      <c r="E127" s="18"/>
      <c r="F127" s="107">
        <f t="shared" si="11"/>
        <v>14793</v>
      </c>
      <c r="G127" s="107">
        <f t="shared" si="11"/>
        <v>16240</v>
      </c>
    </row>
    <row r="128" spans="1:7" ht="60">
      <c r="A128" s="101" t="s">
        <v>139</v>
      </c>
      <c r="B128" s="9" t="s">
        <v>19</v>
      </c>
      <c r="C128" s="9" t="s">
        <v>30</v>
      </c>
      <c r="D128" s="15" t="s">
        <v>132</v>
      </c>
      <c r="E128" s="13"/>
      <c r="F128" s="107">
        <f t="shared" si="11"/>
        <v>14793</v>
      </c>
      <c r="G128" s="107">
        <f t="shared" si="11"/>
        <v>16240</v>
      </c>
    </row>
    <row r="129" spans="1:7" ht="45">
      <c r="A129" s="101" t="s">
        <v>140</v>
      </c>
      <c r="B129" s="9" t="s">
        <v>19</v>
      </c>
      <c r="C129" s="9" t="s">
        <v>30</v>
      </c>
      <c r="D129" s="15" t="s">
        <v>133</v>
      </c>
      <c r="E129" s="13"/>
      <c r="F129" s="107">
        <f>SUM(F130,F132,F134)</f>
        <v>14793</v>
      </c>
      <c r="G129" s="107">
        <f>SUM(G130,G132,G134)</f>
        <v>16240</v>
      </c>
    </row>
    <row r="130" spans="1:7" ht="45">
      <c r="A130" s="101" t="s">
        <v>142</v>
      </c>
      <c r="B130" s="9" t="s">
        <v>19</v>
      </c>
      <c r="C130" s="9" t="s">
        <v>30</v>
      </c>
      <c r="D130" s="15" t="s">
        <v>143</v>
      </c>
      <c r="E130" s="13"/>
      <c r="F130" s="107">
        <f>SUM(F131)</f>
        <v>3989</v>
      </c>
      <c r="G130" s="107">
        <f>SUM(G131)</f>
        <v>5284.4</v>
      </c>
    </row>
    <row r="131" spans="1:7" ht="30">
      <c r="A131" s="95" t="s">
        <v>115</v>
      </c>
      <c r="B131" s="10" t="s">
        <v>19</v>
      </c>
      <c r="C131" s="10" t="s">
        <v>30</v>
      </c>
      <c r="D131" s="13" t="s">
        <v>143</v>
      </c>
      <c r="E131" s="13" t="s">
        <v>76</v>
      </c>
      <c r="F131" s="98">
        <v>3989</v>
      </c>
      <c r="G131" s="98">
        <v>5284.4</v>
      </c>
    </row>
    <row r="132" spans="1:7" ht="60">
      <c r="A132" s="101" t="s">
        <v>144</v>
      </c>
      <c r="B132" s="9" t="s">
        <v>19</v>
      </c>
      <c r="C132" s="9" t="s">
        <v>30</v>
      </c>
      <c r="D132" s="15" t="s">
        <v>145</v>
      </c>
      <c r="E132" s="13"/>
      <c r="F132" s="107">
        <f>SUM(F133)</f>
        <v>10696</v>
      </c>
      <c r="G132" s="107">
        <f>SUM(G133)</f>
        <v>10846</v>
      </c>
    </row>
    <row r="133" spans="1:7" ht="30">
      <c r="A133" s="95" t="s">
        <v>115</v>
      </c>
      <c r="B133" s="10" t="s">
        <v>19</v>
      </c>
      <c r="C133" s="10" t="s">
        <v>30</v>
      </c>
      <c r="D133" s="13" t="s">
        <v>145</v>
      </c>
      <c r="E133" s="13" t="s">
        <v>76</v>
      </c>
      <c r="F133" s="98">
        <v>10696</v>
      </c>
      <c r="G133" s="98">
        <v>10846</v>
      </c>
    </row>
    <row r="134" spans="1:7" ht="75">
      <c r="A134" s="101" t="s">
        <v>239</v>
      </c>
      <c r="B134" s="9" t="s">
        <v>19</v>
      </c>
      <c r="C134" s="9" t="s">
        <v>30</v>
      </c>
      <c r="D134" s="15" t="s">
        <v>291</v>
      </c>
      <c r="E134" s="13"/>
      <c r="F134" s="107">
        <f>SUM(F135)</f>
        <v>108</v>
      </c>
      <c r="G134" s="107">
        <f>SUM(G135)</f>
        <v>109.6</v>
      </c>
    </row>
    <row r="135" spans="1:7" ht="30">
      <c r="A135" s="95" t="s">
        <v>115</v>
      </c>
      <c r="B135" s="10" t="s">
        <v>19</v>
      </c>
      <c r="C135" s="10" t="s">
        <v>30</v>
      </c>
      <c r="D135" s="13" t="s">
        <v>291</v>
      </c>
      <c r="E135" s="13" t="s">
        <v>76</v>
      </c>
      <c r="F135" s="98">
        <v>108</v>
      </c>
      <c r="G135" s="131">
        <v>109.6</v>
      </c>
    </row>
    <row r="136" spans="1:7" ht="15">
      <c r="A136" s="96" t="s">
        <v>302</v>
      </c>
      <c r="B136" s="18" t="s">
        <v>19</v>
      </c>
      <c r="C136" s="18" t="s">
        <v>303</v>
      </c>
      <c r="D136" s="18"/>
      <c r="E136" s="18"/>
      <c r="F136" s="107">
        <f t="shared" ref="F136:G140" si="12">SUM(F137)</f>
        <v>737</v>
      </c>
      <c r="G136" s="107">
        <f t="shared" si="12"/>
        <v>696</v>
      </c>
    </row>
    <row r="137" spans="1:7" ht="75">
      <c r="A137" s="101" t="s">
        <v>304</v>
      </c>
      <c r="B137" s="61" t="s">
        <v>19</v>
      </c>
      <c r="C137" s="191" t="s">
        <v>303</v>
      </c>
      <c r="D137" s="192" t="s">
        <v>305</v>
      </c>
      <c r="E137" s="11"/>
      <c r="F137" s="113">
        <f t="shared" si="12"/>
        <v>737</v>
      </c>
      <c r="G137" s="113">
        <f t="shared" si="12"/>
        <v>696</v>
      </c>
    </row>
    <row r="138" spans="1:7" ht="30">
      <c r="A138" s="101" t="s">
        <v>306</v>
      </c>
      <c r="B138" s="61" t="s">
        <v>19</v>
      </c>
      <c r="C138" s="61" t="s">
        <v>303</v>
      </c>
      <c r="D138" s="61" t="s">
        <v>307</v>
      </c>
      <c r="E138" s="10"/>
      <c r="F138" s="107">
        <f t="shared" si="12"/>
        <v>737</v>
      </c>
      <c r="G138" s="107">
        <f t="shared" si="12"/>
        <v>696</v>
      </c>
    </row>
    <row r="139" spans="1:7" ht="30">
      <c r="A139" s="101" t="s">
        <v>308</v>
      </c>
      <c r="B139" s="61" t="s">
        <v>19</v>
      </c>
      <c r="C139" s="61" t="s">
        <v>303</v>
      </c>
      <c r="D139" s="61" t="s">
        <v>309</v>
      </c>
      <c r="E139" s="10"/>
      <c r="F139" s="107">
        <f t="shared" si="12"/>
        <v>737</v>
      </c>
      <c r="G139" s="107">
        <f t="shared" si="12"/>
        <v>696</v>
      </c>
    </row>
    <row r="140" spans="1:7" ht="45">
      <c r="A140" s="122" t="s">
        <v>310</v>
      </c>
      <c r="B140" s="61" t="s">
        <v>19</v>
      </c>
      <c r="C140" s="61" t="s">
        <v>303</v>
      </c>
      <c r="D140" s="61" t="s">
        <v>311</v>
      </c>
      <c r="E140" s="10"/>
      <c r="F140" s="107">
        <f t="shared" si="12"/>
        <v>737</v>
      </c>
      <c r="G140" s="107">
        <f t="shared" si="12"/>
        <v>696</v>
      </c>
    </row>
    <row r="141" spans="1:7" ht="30.75" thickBot="1">
      <c r="A141" s="95" t="s">
        <v>115</v>
      </c>
      <c r="B141" s="61" t="s">
        <v>19</v>
      </c>
      <c r="C141" s="193" t="s">
        <v>303</v>
      </c>
      <c r="D141" s="194" t="s">
        <v>311</v>
      </c>
      <c r="E141" s="11" t="s">
        <v>76</v>
      </c>
      <c r="F141" s="123">
        <v>737</v>
      </c>
      <c r="G141" s="123">
        <v>696</v>
      </c>
    </row>
    <row r="142" spans="1:7" s="43" customFormat="1" ht="17.25" thickTop="1" thickBot="1">
      <c r="A142" s="102" t="s">
        <v>42</v>
      </c>
      <c r="B142" s="6" t="s">
        <v>43</v>
      </c>
      <c r="C142" s="6"/>
      <c r="D142" s="6"/>
      <c r="E142" s="6"/>
      <c r="F142" s="112">
        <f>SUM(F143,F149,F155)</f>
        <v>1062</v>
      </c>
      <c r="G142" s="112">
        <f>SUM(G143,G149,G155)</f>
        <v>1062</v>
      </c>
    </row>
    <row r="143" spans="1:7" ht="15.75" thickTop="1">
      <c r="A143" s="143" t="s">
        <v>44</v>
      </c>
      <c r="B143" s="14" t="s">
        <v>43</v>
      </c>
      <c r="C143" s="14" t="s">
        <v>13</v>
      </c>
      <c r="D143" s="14"/>
      <c r="E143" s="14"/>
      <c r="F143" s="144">
        <f t="shared" ref="F143:G147" si="13">SUM(F144)</f>
        <v>150</v>
      </c>
      <c r="G143" s="144">
        <f t="shared" si="13"/>
        <v>150</v>
      </c>
    </row>
    <row r="144" spans="1:7" ht="60">
      <c r="A144" s="121" t="s">
        <v>328</v>
      </c>
      <c r="B144" s="9" t="s">
        <v>43</v>
      </c>
      <c r="C144" s="9" t="s">
        <v>13</v>
      </c>
      <c r="D144" s="15" t="s">
        <v>148</v>
      </c>
      <c r="E144" s="15"/>
      <c r="F144" s="107">
        <f t="shared" si="13"/>
        <v>150</v>
      </c>
      <c r="G144" s="107">
        <f t="shared" si="13"/>
        <v>150</v>
      </c>
    </row>
    <row r="145" spans="1:7" ht="45">
      <c r="A145" s="121" t="s">
        <v>146</v>
      </c>
      <c r="B145" s="9" t="s">
        <v>43</v>
      </c>
      <c r="C145" s="9" t="s">
        <v>13</v>
      </c>
      <c r="D145" s="15" t="s">
        <v>149</v>
      </c>
      <c r="E145" s="15"/>
      <c r="F145" s="107">
        <f t="shared" si="13"/>
        <v>150</v>
      </c>
      <c r="G145" s="107">
        <f t="shared" si="13"/>
        <v>150</v>
      </c>
    </row>
    <row r="146" spans="1:7" ht="30">
      <c r="A146" s="121" t="s">
        <v>147</v>
      </c>
      <c r="B146" s="9" t="s">
        <v>43</v>
      </c>
      <c r="C146" s="9" t="s">
        <v>13</v>
      </c>
      <c r="D146" s="15" t="s">
        <v>151</v>
      </c>
      <c r="E146" s="15"/>
      <c r="F146" s="107">
        <f t="shared" si="13"/>
        <v>150</v>
      </c>
      <c r="G146" s="107">
        <f t="shared" si="13"/>
        <v>150</v>
      </c>
    </row>
    <row r="147" spans="1:7" ht="45">
      <c r="A147" s="121" t="s">
        <v>271</v>
      </c>
      <c r="B147" s="9" t="s">
        <v>43</v>
      </c>
      <c r="C147" s="9" t="s">
        <v>13</v>
      </c>
      <c r="D147" s="15" t="s">
        <v>152</v>
      </c>
      <c r="E147" s="15"/>
      <c r="F147" s="107">
        <f t="shared" si="13"/>
        <v>150</v>
      </c>
      <c r="G147" s="107">
        <f t="shared" si="13"/>
        <v>150</v>
      </c>
    </row>
    <row r="148" spans="1:7" ht="30">
      <c r="A148" s="95" t="s">
        <v>115</v>
      </c>
      <c r="B148" s="13" t="s">
        <v>43</v>
      </c>
      <c r="C148" s="13" t="s">
        <v>13</v>
      </c>
      <c r="D148" s="13" t="s">
        <v>152</v>
      </c>
      <c r="E148" s="13" t="s">
        <v>76</v>
      </c>
      <c r="F148" s="98">
        <v>150</v>
      </c>
      <c r="G148" s="98">
        <v>150</v>
      </c>
    </row>
    <row r="149" spans="1:7" ht="15">
      <c r="A149" s="126" t="s">
        <v>50</v>
      </c>
      <c r="B149" s="18" t="s">
        <v>43</v>
      </c>
      <c r="C149" s="18" t="s">
        <v>26</v>
      </c>
      <c r="D149" s="18"/>
      <c r="E149" s="18"/>
      <c r="F149" s="107">
        <f t="shared" ref="F149:G153" si="14">SUM(F150)</f>
        <v>662</v>
      </c>
      <c r="G149" s="107">
        <f t="shared" si="14"/>
        <v>662</v>
      </c>
    </row>
    <row r="150" spans="1:7" ht="60">
      <c r="A150" s="121" t="s">
        <v>328</v>
      </c>
      <c r="B150" s="15" t="s">
        <v>43</v>
      </c>
      <c r="C150" s="15" t="s">
        <v>26</v>
      </c>
      <c r="D150" s="15" t="s">
        <v>148</v>
      </c>
      <c r="E150" s="13"/>
      <c r="F150" s="107">
        <f t="shared" si="14"/>
        <v>662</v>
      </c>
      <c r="G150" s="107">
        <f t="shared" si="14"/>
        <v>662</v>
      </c>
    </row>
    <row r="151" spans="1:7" ht="45">
      <c r="A151" s="121" t="s">
        <v>146</v>
      </c>
      <c r="B151" s="13" t="s">
        <v>43</v>
      </c>
      <c r="C151" s="13" t="s">
        <v>26</v>
      </c>
      <c r="D151" s="15" t="s">
        <v>149</v>
      </c>
      <c r="E151" s="13"/>
      <c r="F151" s="107">
        <f t="shared" si="14"/>
        <v>662</v>
      </c>
      <c r="G151" s="107">
        <f t="shared" si="14"/>
        <v>662</v>
      </c>
    </row>
    <row r="152" spans="1:7" ht="30">
      <c r="A152" s="121" t="s">
        <v>147</v>
      </c>
      <c r="B152" s="9" t="s">
        <v>43</v>
      </c>
      <c r="C152" s="9" t="s">
        <v>26</v>
      </c>
      <c r="D152" s="15" t="s">
        <v>151</v>
      </c>
      <c r="E152" s="13"/>
      <c r="F152" s="107">
        <f t="shared" si="14"/>
        <v>662</v>
      </c>
      <c r="G152" s="107">
        <f t="shared" si="14"/>
        <v>662</v>
      </c>
    </row>
    <row r="153" spans="1:7" ht="60">
      <c r="A153" s="101" t="s">
        <v>150</v>
      </c>
      <c r="B153" s="13" t="s">
        <v>43</v>
      </c>
      <c r="C153" s="13" t="s">
        <v>26</v>
      </c>
      <c r="D153" s="15" t="s">
        <v>153</v>
      </c>
      <c r="E153" s="13"/>
      <c r="F153" s="107">
        <f t="shared" si="14"/>
        <v>662</v>
      </c>
      <c r="G153" s="107">
        <f t="shared" si="14"/>
        <v>662</v>
      </c>
    </row>
    <row r="154" spans="1:7" ht="30">
      <c r="A154" s="95" t="s">
        <v>27</v>
      </c>
      <c r="B154" s="10" t="s">
        <v>43</v>
      </c>
      <c r="C154" s="10" t="s">
        <v>26</v>
      </c>
      <c r="D154" s="13" t="s">
        <v>153</v>
      </c>
      <c r="E154" s="13" t="s">
        <v>81</v>
      </c>
      <c r="F154" s="98">
        <v>662</v>
      </c>
      <c r="G154" s="98">
        <v>662</v>
      </c>
    </row>
    <row r="155" spans="1:7" ht="15">
      <c r="A155" s="96" t="s">
        <v>45</v>
      </c>
      <c r="B155" s="18" t="s">
        <v>43</v>
      </c>
      <c r="C155" s="18" t="s">
        <v>15</v>
      </c>
      <c r="D155" s="18"/>
      <c r="E155" s="18"/>
      <c r="F155" s="107">
        <f t="shared" ref="F155:G159" si="15">SUM(F156)</f>
        <v>250</v>
      </c>
      <c r="G155" s="107">
        <f t="shared" si="15"/>
        <v>250</v>
      </c>
    </row>
    <row r="156" spans="1:7" ht="45">
      <c r="A156" s="128" t="s">
        <v>330</v>
      </c>
      <c r="B156" s="15" t="s">
        <v>43</v>
      </c>
      <c r="C156" s="15" t="s">
        <v>15</v>
      </c>
      <c r="D156" s="15" t="s">
        <v>157</v>
      </c>
      <c r="E156" s="13"/>
      <c r="F156" s="127">
        <f t="shared" si="15"/>
        <v>250</v>
      </c>
      <c r="G156" s="127">
        <f t="shared" si="15"/>
        <v>250</v>
      </c>
    </row>
    <row r="157" spans="1:7" ht="30">
      <c r="A157" s="101" t="s">
        <v>154</v>
      </c>
      <c r="B157" s="15" t="s">
        <v>43</v>
      </c>
      <c r="C157" s="15" t="s">
        <v>15</v>
      </c>
      <c r="D157" s="15" t="s">
        <v>158</v>
      </c>
      <c r="E157" s="13"/>
      <c r="F157" s="127">
        <f t="shared" si="15"/>
        <v>250</v>
      </c>
      <c r="G157" s="127">
        <f t="shared" si="15"/>
        <v>250</v>
      </c>
    </row>
    <row r="158" spans="1:7" ht="30">
      <c r="A158" s="97" t="s">
        <v>155</v>
      </c>
      <c r="B158" s="9" t="s">
        <v>43</v>
      </c>
      <c r="C158" s="9" t="s">
        <v>15</v>
      </c>
      <c r="D158" s="15" t="s">
        <v>159</v>
      </c>
      <c r="E158" s="18"/>
      <c r="F158" s="107">
        <f t="shared" si="15"/>
        <v>250</v>
      </c>
      <c r="G158" s="107">
        <f t="shared" si="15"/>
        <v>250</v>
      </c>
    </row>
    <row r="159" spans="1:7" ht="90">
      <c r="A159" s="101" t="s">
        <v>156</v>
      </c>
      <c r="B159" s="9" t="s">
        <v>43</v>
      </c>
      <c r="C159" s="9" t="s">
        <v>15</v>
      </c>
      <c r="D159" s="15" t="s">
        <v>160</v>
      </c>
      <c r="E159" s="13"/>
      <c r="F159" s="107">
        <f t="shared" si="15"/>
        <v>250</v>
      </c>
      <c r="G159" s="107">
        <f t="shared" si="15"/>
        <v>250</v>
      </c>
    </row>
    <row r="160" spans="1:7" ht="30.75" thickBot="1">
      <c r="A160" s="95" t="s">
        <v>27</v>
      </c>
      <c r="B160" s="13" t="s">
        <v>43</v>
      </c>
      <c r="C160" s="13" t="s">
        <v>15</v>
      </c>
      <c r="D160" s="13" t="s">
        <v>160</v>
      </c>
      <c r="E160" s="13" t="s">
        <v>81</v>
      </c>
      <c r="F160" s="131">
        <v>250</v>
      </c>
      <c r="G160" s="131">
        <v>250</v>
      </c>
    </row>
    <row r="161" spans="1:7" s="43" customFormat="1" ht="17.25" thickTop="1" thickBot="1">
      <c r="A161" s="102" t="s">
        <v>22</v>
      </c>
      <c r="B161" s="6" t="s">
        <v>23</v>
      </c>
      <c r="C161" s="6"/>
      <c r="D161" s="6"/>
      <c r="E161" s="6"/>
      <c r="F161" s="112">
        <f>SUM(F162,F174,F196,F204,F210)</f>
        <v>68059</v>
      </c>
      <c r="G161" s="112">
        <f>SUM(G162,G174,G196,G204,G210)</f>
        <v>67539.7</v>
      </c>
    </row>
    <row r="162" spans="1:7" s="43" customFormat="1" ht="15.75" thickTop="1">
      <c r="A162" s="143" t="s">
        <v>24</v>
      </c>
      <c r="B162" s="14" t="s">
        <v>23</v>
      </c>
      <c r="C162" s="14" t="s">
        <v>13</v>
      </c>
      <c r="D162" s="14"/>
      <c r="E162" s="14"/>
      <c r="F162" s="144">
        <f t="shared" ref="F162:G164" si="16">SUM(F163)</f>
        <v>20592</v>
      </c>
      <c r="G162" s="144">
        <f t="shared" si="16"/>
        <v>20592</v>
      </c>
    </row>
    <row r="163" spans="1:7" ht="60">
      <c r="A163" s="117" t="s">
        <v>329</v>
      </c>
      <c r="B163" s="15" t="s">
        <v>23</v>
      </c>
      <c r="C163" s="15" t="s">
        <v>13</v>
      </c>
      <c r="D163" s="15" t="s">
        <v>124</v>
      </c>
      <c r="E163" s="15"/>
      <c r="F163" s="107">
        <f t="shared" si="16"/>
        <v>20592</v>
      </c>
      <c r="G163" s="107">
        <f t="shared" si="16"/>
        <v>20592</v>
      </c>
    </row>
    <row r="164" spans="1:7" ht="30">
      <c r="A164" s="101" t="s">
        <v>161</v>
      </c>
      <c r="B164" s="10" t="s">
        <v>23</v>
      </c>
      <c r="C164" s="10" t="s">
        <v>13</v>
      </c>
      <c r="D164" s="15" t="s">
        <v>164</v>
      </c>
      <c r="E164" s="13"/>
      <c r="F164" s="115">
        <f t="shared" si="16"/>
        <v>20592</v>
      </c>
      <c r="G164" s="115">
        <f t="shared" si="16"/>
        <v>20592</v>
      </c>
    </row>
    <row r="165" spans="1:7" ht="15">
      <c r="A165" s="117" t="s">
        <v>162</v>
      </c>
      <c r="B165" s="9" t="s">
        <v>23</v>
      </c>
      <c r="C165" s="9" t="s">
        <v>13</v>
      </c>
      <c r="D165" s="15" t="s">
        <v>165</v>
      </c>
      <c r="E165" s="15"/>
      <c r="F165" s="115">
        <f>SUM(F166,F168,F170,F172)</f>
        <v>20592</v>
      </c>
      <c r="G165" s="115">
        <f>SUM(G166,G168,G170,G172)</f>
        <v>20592</v>
      </c>
    </row>
    <row r="166" spans="1:7" ht="30">
      <c r="A166" s="101" t="s">
        <v>163</v>
      </c>
      <c r="B166" s="9" t="s">
        <v>23</v>
      </c>
      <c r="C166" s="9" t="s">
        <v>13</v>
      </c>
      <c r="D166" s="15" t="s">
        <v>166</v>
      </c>
      <c r="E166" s="13"/>
      <c r="F166" s="115">
        <f>SUM(F167)</f>
        <v>7857</v>
      </c>
      <c r="G166" s="115">
        <f>SUM(G167)</f>
        <v>7857</v>
      </c>
    </row>
    <row r="167" spans="1:7" ht="30">
      <c r="A167" s="95" t="s">
        <v>83</v>
      </c>
      <c r="B167" s="10" t="s">
        <v>23</v>
      </c>
      <c r="C167" s="10" t="s">
        <v>13</v>
      </c>
      <c r="D167" s="13" t="s">
        <v>166</v>
      </c>
      <c r="E167" s="13" t="s">
        <v>80</v>
      </c>
      <c r="F167" s="114">
        <v>7857</v>
      </c>
      <c r="G167" s="114">
        <v>7857</v>
      </c>
    </row>
    <row r="168" spans="1:7" ht="105">
      <c r="A168" s="117" t="s">
        <v>167</v>
      </c>
      <c r="B168" s="9" t="s">
        <v>23</v>
      </c>
      <c r="C168" s="9" t="s">
        <v>13</v>
      </c>
      <c r="D168" s="15" t="s">
        <v>168</v>
      </c>
      <c r="E168" s="15"/>
      <c r="F168" s="115">
        <f>SUM(F169)</f>
        <v>27</v>
      </c>
      <c r="G168" s="115">
        <f>SUM(G169)</f>
        <v>27</v>
      </c>
    </row>
    <row r="169" spans="1:7" ht="30">
      <c r="A169" s="95" t="s">
        <v>83</v>
      </c>
      <c r="B169" s="10" t="s">
        <v>23</v>
      </c>
      <c r="C169" s="10" t="s">
        <v>13</v>
      </c>
      <c r="D169" s="13" t="s">
        <v>168</v>
      </c>
      <c r="E169" s="13" t="s">
        <v>80</v>
      </c>
      <c r="F169" s="114">
        <v>27</v>
      </c>
      <c r="G169" s="114">
        <v>27</v>
      </c>
    </row>
    <row r="170" spans="1:7" ht="105">
      <c r="A170" s="117" t="s">
        <v>250</v>
      </c>
      <c r="B170" s="9" t="s">
        <v>23</v>
      </c>
      <c r="C170" s="9" t="s">
        <v>13</v>
      </c>
      <c r="D170" s="15" t="s">
        <v>169</v>
      </c>
      <c r="E170" s="13"/>
      <c r="F170" s="115">
        <f>SUM(F171)</f>
        <v>12558</v>
      </c>
      <c r="G170" s="115">
        <f>SUM(G171)</f>
        <v>12558</v>
      </c>
    </row>
    <row r="171" spans="1:7" ht="30">
      <c r="A171" s="95" t="s">
        <v>83</v>
      </c>
      <c r="B171" s="10" t="s">
        <v>23</v>
      </c>
      <c r="C171" s="10" t="s">
        <v>13</v>
      </c>
      <c r="D171" s="13" t="s">
        <v>169</v>
      </c>
      <c r="E171" s="13" t="s">
        <v>80</v>
      </c>
      <c r="F171" s="114">
        <v>12558</v>
      </c>
      <c r="G171" s="114">
        <v>12558</v>
      </c>
    </row>
    <row r="172" spans="1:7" ht="30">
      <c r="A172" s="101" t="s">
        <v>170</v>
      </c>
      <c r="B172" s="9" t="s">
        <v>23</v>
      </c>
      <c r="C172" s="9" t="s">
        <v>13</v>
      </c>
      <c r="D172" s="15" t="s">
        <v>171</v>
      </c>
      <c r="E172" s="13"/>
      <c r="F172" s="115">
        <f>SUM(F173)</f>
        <v>150</v>
      </c>
      <c r="G172" s="115">
        <f>SUM(G173)</f>
        <v>150</v>
      </c>
    </row>
    <row r="173" spans="1:7" ht="30">
      <c r="A173" s="95" t="s">
        <v>83</v>
      </c>
      <c r="B173" s="10" t="s">
        <v>23</v>
      </c>
      <c r="C173" s="10" t="s">
        <v>13</v>
      </c>
      <c r="D173" s="13" t="s">
        <v>171</v>
      </c>
      <c r="E173" s="13" t="s">
        <v>80</v>
      </c>
      <c r="F173" s="114">
        <v>150</v>
      </c>
      <c r="G173" s="114">
        <v>150</v>
      </c>
    </row>
    <row r="174" spans="1:7" ht="15">
      <c r="A174" s="96" t="s">
        <v>25</v>
      </c>
      <c r="B174" s="17" t="s">
        <v>23</v>
      </c>
      <c r="C174" s="17" t="s">
        <v>26</v>
      </c>
      <c r="D174" s="17"/>
      <c r="E174" s="17"/>
      <c r="F174" s="115">
        <f>SUM(F175,F188)</f>
        <v>36097.5</v>
      </c>
      <c r="G174" s="115">
        <f>SUM(G175,G188)</f>
        <v>35912.199999999997</v>
      </c>
    </row>
    <row r="175" spans="1:7" ht="60">
      <c r="A175" s="117" t="s">
        <v>329</v>
      </c>
      <c r="B175" s="9" t="s">
        <v>23</v>
      </c>
      <c r="C175" s="9" t="s">
        <v>26</v>
      </c>
      <c r="D175" s="15" t="s">
        <v>124</v>
      </c>
      <c r="E175" s="15"/>
      <c r="F175" s="115">
        <f>SUM(F176)</f>
        <v>35522.5</v>
      </c>
      <c r="G175" s="115">
        <f>SUM(G176)</f>
        <v>35337.199999999997</v>
      </c>
    </row>
    <row r="176" spans="1:7" ht="30">
      <c r="A176" s="101" t="s">
        <v>161</v>
      </c>
      <c r="B176" s="9" t="s">
        <v>23</v>
      </c>
      <c r="C176" s="9" t="s">
        <v>26</v>
      </c>
      <c r="D176" s="15" t="s">
        <v>164</v>
      </c>
      <c r="E176" s="15"/>
      <c r="F176" s="115">
        <f>SUM(F177)</f>
        <v>35522.5</v>
      </c>
      <c r="G176" s="115">
        <f>SUM(G177)</f>
        <v>35337.199999999997</v>
      </c>
    </row>
    <row r="177" spans="1:7" ht="15">
      <c r="A177" s="117" t="s">
        <v>172</v>
      </c>
      <c r="B177" s="9" t="s">
        <v>23</v>
      </c>
      <c r="C177" s="9" t="s">
        <v>26</v>
      </c>
      <c r="D177" s="15" t="s">
        <v>173</v>
      </c>
      <c r="E177" s="15"/>
      <c r="F177" s="115">
        <f>SUM(F178,F182,F180,F184,F186)</f>
        <v>35522.5</v>
      </c>
      <c r="G177" s="115">
        <f>SUM(G178,G182,G180,G184,G186)</f>
        <v>35337.199999999997</v>
      </c>
    </row>
    <row r="178" spans="1:7" ht="30">
      <c r="A178" s="117" t="s">
        <v>163</v>
      </c>
      <c r="B178" s="9" t="s">
        <v>23</v>
      </c>
      <c r="C178" s="9" t="s">
        <v>26</v>
      </c>
      <c r="D178" s="15" t="s">
        <v>174</v>
      </c>
      <c r="E178" s="15"/>
      <c r="F178" s="115">
        <f>SUM(F179)</f>
        <v>10416.5</v>
      </c>
      <c r="G178" s="115">
        <f>SUM(G179)</f>
        <v>10234</v>
      </c>
    </row>
    <row r="179" spans="1:7" ht="30">
      <c r="A179" s="95" t="s">
        <v>83</v>
      </c>
      <c r="B179" s="10" t="s">
        <v>23</v>
      </c>
      <c r="C179" s="10" t="s">
        <v>26</v>
      </c>
      <c r="D179" s="13" t="s">
        <v>174</v>
      </c>
      <c r="E179" s="13" t="s">
        <v>80</v>
      </c>
      <c r="F179" s="114">
        <v>10416.5</v>
      </c>
      <c r="G179" s="114">
        <v>10234</v>
      </c>
    </row>
    <row r="180" spans="1:7" ht="30">
      <c r="A180" s="117" t="s">
        <v>175</v>
      </c>
      <c r="B180" s="9" t="s">
        <v>23</v>
      </c>
      <c r="C180" s="9" t="s">
        <v>26</v>
      </c>
      <c r="D180" s="9" t="s">
        <v>176</v>
      </c>
      <c r="E180" s="9"/>
      <c r="F180" s="115">
        <f>SUM(F181)</f>
        <v>1588</v>
      </c>
      <c r="G180" s="115">
        <f>SUM(G181)</f>
        <v>1588</v>
      </c>
    </row>
    <row r="181" spans="1:7" ht="30">
      <c r="A181" s="95" t="s">
        <v>83</v>
      </c>
      <c r="B181" s="10" t="s">
        <v>23</v>
      </c>
      <c r="C181" s="10" t="s">
        <v>26</v>
      </c>
      <c r="D181" s="10" t="s">
        <v>176</v>
      </c>
      <c r="E181" s="13" t="s">
        <v>80</v>
      </c>
      <c r="F181" s="114">
        <v>1588</v>
      </c>
      <c r="G181" s="114">
        <v>1588</v>
      </c>
    </row>
    <row r="182" spans="1:7" ht="45">
      <c r="A182" s="101" t="s">
        <v>266</v>
      </c>
      <c r="B182" s="9" t="s">
        <v>23</v>
      </c>
      <c r="C182" s="9" t="s">
        <v>26</v>
      </c>
      <c r="D182" s="9" t="s">
        <v>312</v>
      </c>
      <c r="E182" s="13"/>
      <c r="F182" s="115">
        <f>SUM(F183)</f>
        <v>1303</v>
      </c>
      <c r="G182" s="115">
        <f>SUM(G183)</f>
        <v>1300.2</v>
      </c>
    </row>
    <row r="183" spans="1:7" ht="30">
      <c r="A183" s="95" t="s">
        <v>83</v>
      </c>
      <c r="B183" s="10" t="s">
        <v>23</v>
      </c>
      <c r="C183" s="10" t="s">
        <v>26</v>
      </c>
      <c r="D183" s="10" t="s">
        <v>312</v>
      </c>
      <c r="E183" s="13" t="s">
        <v>80</v>
      </c>
      <c r="F183" s="114">
        <v>1303</v>
      </c>
      <c r="G183" s="114">
        <v>1300.2</v>
      </c>
    </row>
    <row r="184" spans="1:7" ht="105">
      <c r="A184" s="117" t="s">
        <v>250</v>
      </c>
      <c r="B184" s="9" t="s">
        <v>23</v>
      </c>
      <c r="C184" s="9" t="s">
        <v>26</v>
      </c>
      <c r="D184" s="15" t="s">
        <v>177</v>
      </c>
      <c r="E184" s="15"/>
      <c r="F184" s="115">
        <f>SUM(F185)</f>
        <v>21758</v>
      </c>
      <c r="G184" s="115">
        <f>SUM(G185)</f>
        <v>21758</v>
      </c>
    </row>
    <row r="185" spans="1:7" ht="30">
      <c r="A185" s="95" t="s">
        <v>83</v>
      </c>
      <c r="B185" s="10" t="s">
        <v>23</v>
      </c>
      <c r="C185" s="10" t="s">
        <v>26</v>
      </c>
      <c r="D185" s="13" t="s">
        <v>177</v>
      </c>
      <c r="E185" s="13" t="s">
        <v>80</v>
      </c>
      <c r="F185" s="114">
        <v>21758</v>
      </c>
      <c r="G185" s="114">
        <v>21758</v>
      </c>
    </row>
    <row r="186" spans="1:7" ht="45">
      <c r="A186" s="117" t="s">
        <v>178</v>
      </c>
      <c r="B186" s="9" t="s">
        <v>23</v>
      </c>
      <c r="C186" s="9" t="s">
        <v>26</v>
      </c>
      <c r="D186" s="15" t="s">
        <v>179</v>
      </c>
      <c r="E186" s="15"/>
      <c r="F186" s="115">
        <f>SUM(F187)</f>
        <v>457</v>
      </c>
      <c r="G186" s="115">
        <f>SUM(G187)</f>
        <v>457</v>
      </c>
    </row>
    <row r="187" spans="1:7" ht="30">
      <c r="A187" s="95" t="s">
        <v>83</v>
      </c>
      <c r="B187" s="10" t="s">
        <v>23</v>
      </c>
      <c r="C187" s="10" t="s">
        <v>26</v>
      </c>
      <c r="D187" s="13" t="s">
        <v>179</v>
      </c>
      <c r="E187" s="13" t="s">
        <v>80</v>
      </c>
      <c r="F187" s="114">
        <v>457</v>
      </c>
      <c r="G187" s="114">
        <v>457</v>
      </c>
    </row>
    <row r="188" spans="1:7" ht="60">
      <c r="A188" s="117" t="s">
        <v>331</v>
      </c>
      <c r="B188" s="9" t="s">
        <v>23</v>
      </c>
      <c r="C188" s="9" t="s">
        <v>26</v>
      </c>
      <c r="D188" s="15" t="s">
        <v>186</v>
      </c>
      <c r="E188" s="15"/>
      <c r="F188" s="115">
        <f>SUM(F189)</f>
        <v>575</v>
      </c>
      <c r="G188" s="115">
        <f>SUM(G189)</f>
        <v>575</v>
      </c>
    </row>
    <row r="189" spans="1:7" ht="45">
      <c r="A189" s="117" t="s">
        <v>183</v>
      </c>
      <c r="B189" s="9" t="s">
        <v>23</v>
      </c>
      <c r="C189" s="9" t="s">
        <v>26</v>
      </c>
      <c r="D189" s="15" t="s">
        <v>187</v>
      </c>
      <c r="E189" s="15"/>
      <c r="F189" s="115">
        <f>SUM(F190,F193)</f>
        <v>575</v>
      </c>
      <c r="G189" s="115">
        <f>SUM(G190,G193)</f>
        <v>575</v>
      </c>
    </row>
    <row r="190" spans="1:7" ht="30">
      <c r="A190" s="117" t="s">
        <v>203</v>
      </c>
      <c r="B190" s="9" t="s">
        <v>23</v>
      </c>
      <c r="C190" s="9" t="s">
        <v>26</v>
      </c>
      <c r="D190" s="15" t="s">
        <v>205</v>
      </c>
      <c r="E190" s="15"/>
      <c r="F190" s="115">
        <f>SUM(F191)</f>
        <v>100</v>
      </c>
      <c r="G190" s="115">
        <f>SUM(G191)</f>
        <v>100</v>
      </c>
    </row>
    <row r="191" spans="1:7" ht="60">
      <c r="A191" s="117" t="s">
        <v>251</v>
      </c>
      <c r="B191" s="9" t="s">
        <v>23</v>
      </c>
      <c r="C191" s="9" t="s">
        <v>26</v>
      </c>
      <c r="D191" s="15" t="s">
        <v>247</v>
      </c>
      <c r="E191" s="15"/>
      <c r="F191" s="115">
        <f>SUM(F192)</f>
        <v>100</v>
      </c>
      <c r="G191" s="115">
        <f>SUM(G192)</f>
        <v>100</v>
      </c>
    </row>
    <row r="192" spans="1:7" ht="30">
      <c r="A192" s="95" t="s">
        <v>83</v>
      </c>
      <c r="B192" s="10" t="s">
        <v>23</v>
      </c>
      <c r="C192" s="10" t="s">
        <v>26</v>
      </c>
      <c r="D192" s="13" t="s">
        <v>247</v>
      </c>
      <c r="E192" s="13" t="s">
        <v>80</v>
      </c>
      <c r="F192" s="114">
        <v>100</v>
      </c>
      <c r="G192" s="114">
        <v>100</v>
      </c>
    </row>
    <row r="193" spans="1:7" ht="30">
      <c r="A193" s="117" t="s">
        <v>184</v>
      </c>
      <c r="B193" s="9" t="s">
        <v>23</v>
      </c>
      <c r="C193" s="9" t="s">
        <v>26</v>
      </c>
      <c r="D193" s="15" t="s">
        <v>188</v>
      </c>
      <c r="E193" s="15"/>
      <c r="F193" s="115">
        <f>SUM(F194)</f>
        <v>475</v>
      </c>
      <c r="G193" s="115">
        <f>SUM(G194)</f>
        <v>475</v>
      </c>
    </row>
    <row r="194" spans="1:7" ht="45">
      <c r="A194" s="117" t="s">
        <v>185</v>
      </c>
      <c r="B194" s="9" t="s">
        <v>23</v>
      </c>
      <c r="C194" s="9" t="s">
        <v>26</v>
      </c>
      <c r="D194" s="15" t="s">
        <v>189</v>
      </c>
      <c r="E194" s="15"/>
      <c r="F194" s="115">
        <f>SUM(F195)</f>
        <v>475</v>
      </c>
      <c r="G194" s="115">
        <f>SUM(G195)</f>
        <v>475</v>
      </c>
    </row>
    <row r="195" spans="1:7" ht="30">
      <c r="A195" s="95" t="s">
        <v>83</v>
      </c>
      <c r="B195" s="10" t="s">
        <v>23</v>
      </c>
      <c r="C195" s="10" t="s">
        <v>26</v>
      </c>
      <c r="D195" s="13" t="s">
        <v>189</v>
      </c>
      <c r="E195" s="13" t="s">
        <v>80</v>
      </c>
      <c r="F195" s="114">
        <v>475</v>
      </c>
      <c r="G195" s="114">
        <v>475</v>
      </c>
    </row>
    <row r="196" spans="1:7" ht="30">
      <c r="A196" s="116" t="s">
        <v>248</v>
      </c>
      <c r="B196" s="8" t="s">
        <v>23</v>
      </c>
      <c r="C196" s="8" t="s">
        <v>15</v>
      </c>
      <c r="D196" s="13"/>
      <c r="E196" s="13"/>
      <c r="F196" s="115">
        <f t="shared" ref="F196:G198" si="17">SUM(F197)</f>
        <v>10701</v>
      </c>
      <c r="G196" s="115">
        <f t="shared" si="17"/>
        <v>10701</v>
      </c>
    </row>
    <row r="197" spans="1:7" ht="60">
      <c r="A197" s="117" t="s">
        <v>329</v>
      </c>
      <c r="B197" s="9" t="s">
        <v>23</v>
      </c>
      <c r="C197" s="9" t="s">
        <v>15</v>
      </c>
      <c r="D197" s="15" t="s">
        <v>124</v>
      </c>
      <c r="E197" s="13"/>
      <c r="F197" s="115">
        <f t="shared" si="17"/>
        <v>10701</v>
      </c>
      <c r="G197" s="115">
        <f t="shared" si="17"/>
        <v>10701</v>
      </c>
    </row>
    <row r="198" spans="1:7" ht="30">
      <c r="A198" s="101" t="s">
        <v>161</v>
      </c>
      <c r="B198" s="9" t="s">
        <v>23</v>
      </c>
      <c r="C198" s="9" t="s">
        <v>15</v>
      </c>
      <c r="D198" s="15" t="s">
        <v>164</v>
      </c>
      <c r="E198" s="13"/>
      <c r="F198" s="115">
        <f t="shared" si="17"/>
        <v>10701</v>
      </c>
      <c r="G198" s="115">
        <f t="shared" si="17"/>
        <v>10701</v>
      </c>
    </row>
    <row r="199" spans="1:7" ht="15">
      <c r="A199" s="101" t="s">
        <v>180</v>
      </c>
      <c r="B199" s="9" t="s">
        <v>23</v>
      </c>
      <c r="C199" s="9" t="s">
        <v>15</v>
      </c>
      <c r="D199" s="15" t="s">
        <v>181</v>
      </c>
      <c r="E199" s="15"/>
      <c r="F199" s="115">
        <f>SUM(F200,F202)</f>
        <v>10701</v>
      </c>
      <c r="G199" s="115">
        <f>SUM(G200,G202)</f>
        <v>10701</v>
      </c>
    </row>
    <row r="200" spans="1:7" ht="30">
      <c r="A200" s="101" t="s">
        <v>163</v>
      </c>
      <c r="B200" s="9" t="s">
        <v>23</v>
      </c>
      <c r="C200" s="9" t="s">
        <v>15</v>
      </c>
      <c r="D200" s="15" t="s">
        <v>182</v>
      </c>
      <c r="E200" s="15"/>
      <c r="F200" s="115">
        <f>SUM(F201)</f>
        <v>9796</v>
      </c>
      <c r="G200" s="115">
        <f>SUM(G201)</f>
        <v>9796</v>
      </c>
    </row>
    <row r="201" spans="1:7" ht="30">
      <c r="A201" s="95" t="s">
        <v>83</v>
      </c>
      <c r="B201" s="10" t="s">
        <v>23</v>
      </c>
      <c r="C201" s="10" t="s">
        <v>15</v>
      </c>
      <c r="D201" s="13" t="s">
        <v>182</v>
      </c>
      <c r="E201" s="13" t="s">
        <v>80</v>
      </c>
      <c r="F201" s="114">
        <v>9796</v>
      </c>
      <c r="G201" s="114">
        <v>9796</v>
      </c>
    </row>
    <row r="202" spans="1:7" ht="105">
      <c r="A202" s="117" t="s">
        <v>250</v>
      </c>
      <c r="B202" s="9" t="s">
        <v>23</v>
      </c>
      <c r="C202" s="9" t="s">
        <v>15</v>
      </c>
      <c r="D202" s="15" t="s">
        <v>249</v>
      </c>
      <c r="E202" s="15"/>
      <c r="F202" s="115">
        <f>SUM(F203)</f>
        <v>905</v>
      </c>
      <c r="G202" s="115">
        <f>SUM(G203)</f>
        <v>905</v>
      </c>
    </row>
    <row r="203" spans="1:7" ht="30">
      <c r="A203" s="95" t="s">
        <v>83</v>
      </c>
      <c r="B203" s="10" t="s">
        <v>23</v>
      </c>
      <c r="C203" s="10" t="s">
        <v>15</v>
      </c>
      <c r="D203" s="13" t="s">
        <v>249</v>
      </c>
      <c r="E203" s="13" t="s">
        <v>80</v>
      </c>
      <c r="F203" s="114">
        <v>905</v>
      </c>
      <c r="G203" s="114">
        <v>905</v>
      </c>
    </row>
    <row r="204" spans="1:7" ht="15">
      <c r="A204" s="96" t="s">
        <v>28</v>
      </c>
      <c r="B204" s="18" t="s">
        <v>23</v>
      </c>
      <c r="C204" s="18" t="s">
        <v>23</v>
      </c>
      <c r="D204" s="18"/>
      <c r="E204" s="18"/>
      <c r="F204" s="107">
        <f t="shared" ref="F204:G208" si="18">SUM(F205)</f>
        <v>334.5</v>
      </c>
      <c r="G204" s="107">
        <f t="shared" si="18"/>
        <v>334.5</v>
      </c>
    </row>
    <row r="205" spans="1:7" ht="60">
      <c r="A205" s="117" t="s">
        <v>329</v>
      </c>
      <c r="B205" s="15" t="s">
        <v>23</v>
      </c>
      <c r="C205" s="15" t="s">
        <v>23</v>
      </c>
      <c r="D205" s="15" t="s">
        <v>124</v>
      </c>
      <c r="E205" s="15"/>
      <c r="F205" s="107">
        <f t="shared" si="18"/>
        <v>334.5</v>
      </c>
      <c r="G205" s="107">
        <f t="shared" si="18"/>
        <v>334.5</v>
      </c>
    </row>
    <row r="206" spans="1:7" ht="30">
      <c r="A206" s="117" t="s">
        <v>190</v>
      </c>
      <c r="B206" s="15" t="s">
        <v>23</v>
      </c>
      <c r="C206" s="15" t="s">
        <v>23</v>
      </c>
      <c r="D206" s="15" t="s">
        <v>125</v>
      </c>
      <c r="E206" s="15"/>
      <c r="F206" s="107">
        <f t="shared" si="18"/>
        <v>334.5</v>
      </c>
      <c r="G206" s="107">
        <f t="shared" si="18"/>
        <v>334.5</v>
      </c>
    </row>
    <row r="207" spans="1:7" ht="15">
      <c r="A207" s="117" t="s">
        <v>123</v>
      </c>
      <c r="B207" s="15" t="s">
        <v>23</v>
      </c>
      <c r="C207" s="15" t="s">
        <v>23</v>
      </c>
      <c r="D207" s="15" t="s">
        <v>126</v>
      </c>
      <c r="E207" s="15"/>
      <c r="F207" s="107">
        <f t="shared" si="18"/>
        <v>334.5</v>
      </c>
      <c r="G207" s="107">
        <f t="shared" si="18"/>
        <v>334.5</v>
      </c>
    </row>
    <row r="208" spans="1:7" ht="30">
      <c r="A208" s="117" t="s">
        <v>191</v>
      </c>
      <c r="B208" s="15" t="s">
        <v>23</v>
      </c>
      <c r="C208" s="15" t="s">
        <v>23</v>
      </c>
      <c r="D208" s="15" t="s">
        <v>192</v>
      </c>
      <c r="E208" s="15"/>
      <c r="F208" s="107">
        <f t="shared" si="18"/>
        <v>334.5</v>
      </c>
      <c r="G208" s="107">
        <f t="shared" si="18"/>
        <v>334.5</v>
      </c>
    </row>
    <row r="209" spans="1:7" ht="30">
      <c r="A209" s="95" t="s">
        <v>83</v>
      </c>
      <c r="B209" s="13" t="s">
        <v>23</v>
      </c>
      <c r="C209" s="13" t="s">
        <v>23</v>
      </c>
      <c r="D209" s="13" t="s">
        <v>192</v>
      </c>
      <c r="E209" s="10" t="s">
        <v>80</v>
      </c>
      <c r="F209" s="98">
        <v>334.5</v>
      </c>
      <c r="G209" s="98">
        <v>334.5</v>
      </c>
    </row>
    <row r="210" spans="1:7" ht="15">
      <c r="A210" s="96" t="s">
        <v>29</v>
      </c>
      <c r="B210" s="18" t="s">
        <v>23</v>
      </c>
      <c r="C210" s="18" t="s">
        <v>30</v>
      </c>
      <c r="D210" s="18"/>
      <c r="E210" s="18"/>
      <c r="F210" s="107">
        <f>SUM(F211)</f>
        <v>334</v>
      </c>
      <c r="G210" s="107">
        <f>SUM(G211)</f>
        <v>0</v>
      </c>
    </row>
    <row r="211" spans="1:7" ht="60">
      <c r="A211" s="117" t="s">
        <v>331</v>
      </c>
      <c r="B211" s="9" t="s">
        <v>23</v>
      </c>
      <c r="C211" s="9" t="s">
        <v>30</v>
      </c>
      <c r="D211" s="15" t="s">
        <v>186</v>
      </c>
      <c r="E211" s="13"/>
      <c r="F211" s="107">
        <f t="shared" ref="F211:G213" si="19">SUM(F212)</f>
        <v>334</v>
      </c>
      <c r="G211" s="107">
        <f t="shared" si="19"/>
        <v>0</v>
      </c>
    </row>
    <row r="212" spans="1:7" ht="45">
      <c r="A212" s="117" t="s">
        <v>183</v>
      </c>
      <c r="B212" s="9" t="s">
        <v>23</v>
      </c>
      <c r="C212" s="9" t="s">
        <v>30</v>
      </c>
      <c r="D212" s="15" t="s">
        <v>187</v>
      </c>
      <c r="E212" s="13"/>
      <c r="F212" s="107">
        <f t="shared" si="19"/>
        <v>334</v>
      </c>
      <c r="G212" s="107">
        <f t="shared" si="19"/>
        <v>0</v>
      </c>
    </row>
    <row r="213" spans="1:7" ht="30">
      <c r="A213" s="117" t="s">
        <v>184</v>
      </c>
      <c r="B213" s="9" t="s">
        <v>23</v>
      </c>
      <c r="C213" s="9" t="s">
        <v>30</v>
      </c>
      <c r="D213" s="15" t="s">
        <v>188</v>
      </c>
      <c r="E213" s="13"/>
      <c r="F213" s="107">
        <f t="shared" si="19"/>
        <v>334</v>
      </c>
      <c r="G213" s="107">
        <f t="shared" si="19"/>
        <v>0</v>
      </c>
    </row>
    <row r="214" spans="1:7" ht="45">
      <c r="A214" s="70" t="s">
        <v>265</v>
      </c>
      <c r="B214" s="9" t="s">
        <v>23</v>
      </c>
      <c r="C214" s="9" t="s">
        <v>30</v>
      </c>
      <c r="D214" s="78" t="s">
        <v>264</v>
      </c>
      <c r="E214" s="82"/>
      <c r="F214" s="169">
        <f>SUM(F215:F215)</f>
        <v>334</v>
      </c>
      <c r="G214" s="169">
        <f>SUM(G215:G215)</f>
        <v>0</v>
      </c>
    </row>
    <row r="215" spans="1:7" ht="30.75" thickBot="1">
      <c r="A215" s="95" t="s">
        <v>83</v>
      </c>
      <c r="B215" s="10" t="s">
        <v>23</v>
      </c>
      <c r="C215" s="10" t="s">
        <v>30</v>
      </c>
      <c r="D215" s="77" t="s">
        <v>264</v>
      </c>
      <c r="E215" s="83">
        <v>600</v>
      </c>
      <c r="F215" s="174">
        <v>334</v>
      </c>
      <c r="G215" s="174">
        <v>0</v>
      </c>
    </row>
    <row r="216" spans="1:7" s="43" customFormat="1" ht="17.25" thickTop="1" thickBot="1">
      <c r="A216" s="102" t="s">
        <v>70</v>
      </c>
      <c r="B216" s="6" t="s">
        <v>21</v>
      </c>
      <c r="C216" s="6"/>
      <c r="D216" s="6"/>
      <c r="E216" s="6"/>
      <c r="F216" s="112">
        <f>SUM(F217)</f>
        <v>11766.5</v>
      </c>
      <c r="G216" s="112">
        <f>SUM(G217)</f>
        <v>11766.5</v>
      </c>
    </row>
    <row r="217" spans="1:7" ht="15.75" thickTop="1">
      <c r="A217" s="143" t="s">
        <v>48</v>
      </c>
      <c r="B217" s="14" t="s">
        <v>21</v>
      </c>
      <c r="C217" s="14" t="s">
        <v>13</v>
      </c>
      <c r="D217" s="14"/>
      <c r="E217" s="14"/>
      <c r="F217" s="144">
        <f>SUM(F218,F223)</f>
        <v>11766.5</v>
      </c>
      <c r="G217" s="144">
        <f>SUM(G218,G223)</f>
        <v>11766.5</v>
      </c>
    </row>
    <row r="218" spans="1:7" ht="45">
      <c r="A218" s="128" t="s">
        <v>330</v>
      </c>
      <c r="B218" s="15" t="s">
        <v>21</v>
      </c>
      <c r="C218" s="15" t="s">
        <v>13</v>
      </c>
      <c r="D218" s="15" t="s">
        <v>157</v>
      </c>
      <c r="E218" s="15"/>
      <c r="F218" s="107">
        <f t="shared" ref="F218:G221" si="20">SUM(F219)</f>
        <v>11515.5</v>
      </c>
      <c r="G218" s="107">
        <f t="shared" si="20"/>
        <v>11515.5</v>
      </c>
    </row>
    <row r="219" spans="1:7" ht="30">
      <c r="A219" s="101" t="s">
        <v>154</v>
      </c>
      <c r="B219" s="15" t="s">
        <v>21</v>
      </c>
      <c r="C219" s="15" t="s">
        <v>13</v>
      </c>
      <c r="D219" s="15" t="s">
        <v>158</v>
      </c>
      <c r="E219" s="15"/>
      <c r="F219" s="107">
        <f t="shared" si="20"/>
        <v>11515.5</v>
      </c>
      <c r="G219" s="107">
        <f t="shared" si="20"/>
        <v>11515.5</v>
      </c>
    </row>
    <row r="220" spans="1:7" ht="30">
      <c r="A220" s="117" t="s">
        <v>193</v>
      </c>
      <c r="B220" s="15" t="s">
        <v>21</v>
      </c>
      <c r="C220" s="15" t="s">
        <v>13</v>
      </c>
      <c r="D220" s="15" t="s">
        <v>194</v>
      </c>
      <c r="E220" s="15"/>
      <c r="F220" s="107">
        <f t="shared" si="20"/>
        <v>11515.5</v>
      </c>
      <c r="G220" s="107">
        <f t="shared" si="20"/>
        <v>11515.5</v>
      </c>
    </row>
    <row r="221" spans="1:7" ht="30">
      <c r="A221" s="117" t="s">
        <v>196</v>
      </c>
      <c r="B221" s="15" t="s">
        <v>21</v>
      </c>
      <c r="C221" s="15" t="s">
        <v>13</v>
      </c>
      <c r="D221" s="15" t="s">
        <v>195</v>
      </c>
      <c r="E221" s="15"/>
      <c r="F221" s="107">
        <f t="shared" si="20"/>
        <v>11515.5</v>
      </c>
      <c r="G221" s="107">
        <f t="shared" si="20"/>
        <v>11515.5</v>
      </c>
    </row>
    <row r="222" spans="1:7" ht="30">
      <c r="A222" s="95" t="s">
        <v>83</v>
      </c>
      <c r="B222" s="10" t="s">
        <v>21</v>
      </c>
      <c r="C222" s="10" t="s">
        <v>13</v>
      </c>
      <c r="D222" s="13" t="s">
        <v>195</v>
      </c>
      <c r="E222" s="10" t="s">
        <v>80</v>
      </c>
      <c r="F222" s="98">
        <v>11515.5</v>
      </c>
      <c r="G222" s="98">
        <v>11515.5</v>
      </c>
    </row>
    <row r="223" spans="1:7" ht="60">
      <c r="A223" s="117" t="s">
        <v>331</v>
      </c>
      <c r="B223" s="9" t="s">
        <v>21</v>
      </c>
      <c r="C223" s="9" t="s">
        <v>13</v>
      </c>
      <c r="D223" s="15" t="s">
        <v>186</v>
      </c>
      <c r="E223" s="64"/>
      <c r="F223" s="113">
        <f t="shared" ref="F223:G226" si="21">SUM(F224)</f>
        <v>251</v>
      </c>
      <c r="G223" s="113">
        <f t="shared" si="21"/>
        <v>251</v>
      </c>
    </row>
    <row r="224" spans="1:7" ht="45">
      <c r="A224" s="117" t="s">
        <v>183</v>
      </c>
      <c r="B224" s="9" t="s">
        <v>21</v>
      </c>
      <c r="C224" s="9" t="s">
        <v>13</v>
      </c>
      <c r="D224" s="15" t="s">
        <v>187</v>
      </c>
      <c r="E224" s="13"/>
      <c r="F224" s="107">
        <f t="shared" si="21"/>
        <v>251</v>
      </c>
      <c r="G224" s="107">
        <f t="shared" si="21"/>
        <v>251</v>
      </c>
    </row>
    <row r="225" spans="1:7" ht="30">
      <c r="A225" s="117" t="s">
        <v>184</v>
      </c>
      <c r="B225" s="9" t="s">
        <v>21</v>
      </c>
      <c r="C225" s="9" t="s">
        <v>13</v>
      </c>
      <c r="D225" s="15" t="s">
        <v>188</v>
      </c>
      <c r="E225" s="13"/>
      <c r="F225" s="107">
        <f t="shared" si="21"/>
        <v>251</v>
      </c>
      <c r="G225" s="107">
        <f t="shared" si="21"/>
        <v>251</v>
      </c>
    </row>
    <row r="226" spans="1:7" ht="60">
      <c r="A226" s="122" t="s">
        <v>201</v>
      </c>
      <c r="B226" s="9" t="s">
        <v>21</v>
      </c>
      <c r="C226" s="9" t="s">
        <v>13</v>
      </c>
      <c r="D226" s="15" t="s">
        <v>202</v>
      </c>
      <c r="E226" s="13"/>
      <c r="F226" s="107">
        <f t="shared" si="21"/>
        <v>251</v>
      </c>
      <c r="G226" s="107">
        <f t="shared" si="21"/>
        <v>251</v>
      </c>
    </row>
    <row r="227" spans="1:7" ht="30.75" thickBot="1">
      <c r="A227" s="95" t="s">
        <v>83</v>
      </c>
      <c r="B227" s="10" t="s">
        <v>21</v>
      </c>
      <c r="C227" s="10" t="s">
        <v>13</v>
      </c>
      <c r="D227" s="13" t="s">
        <v>202</v>
      </c>
      <c r="E227" s="30" t="s">
        <v>80</v>
      </c>
      <c r="F227" s="123">
        <v>251</v>
      </c>
      <c r="G227" s="123">
        <v>251</v>
      </c>
    </row>
    <row r="228" spans="1:7" s="43" customFormat="1" ht="17.25" thickTop="1" thickBot="1">
      <c r="A228" s="102" t="s">
        <v>31</v>
      </c>
      <c r="B228" s="6" t="s">
        <v>32</v>
      </c>
      <c r="C228" s="6"/>
      <c r="D228" s="6"/>
      <c r="E228" s="6"/>
      <c r="F228" s="112">
        <f>SUM(F229,F238)</f>
        <v>2051.4</v>
      </c>
      <c r="G228" s="112">
        <f>SUM(G229,G238)</f>
        <v>2796.4</v>
      </c>
    </row>
    <row r="229" spans="1:7" ht="15.75" thickTop="1">
      <c r="A229" s="143" t="s">
        <v>49</v>
      </c>
      <c r="B229" s="14" t="s">
        <v>32</v>
      </c>
      <c r="C229" s="14" t="s">
        <v>13</v>
      </c>
      <c r="D229" s="14"/>
      <c r="E229" s="14"/>
      <c r="F229" s="144">
        <f>SUM(F230)</f>
        <v>840.4</v>
      </c>
      <c r="G229" s="144">
        <f>SUM(G230)</f>
        <v>840.4</v>
      </c>
    </row>
    <row r="230" spans="1:7" ht="90">
      <c r="A230" s="108" t="s">
        <v>326</v>
      </c>
      <c r="B230" s="15" t="s">
        <v>32</v>
      </c>
      <c r="C230" s="15" t="s">
        <v>13</v>
      </c>
      <c r="D230" s="15" t="s">
        <v>95</v>
      </c>
      <c r="E230" s="15"/>
      <c r="F230" s="107">
        <f>SUM(F231)</f>
        <v>840.4</v>
      </c>
      <c r="G230" s="107">
        <f>SUM(G231)</f>
        <v>840.4</v>
      </c>
    </row>
    <row r="231" spans="1:7" ht="45">
      <c r="A231" s="108" t="s">
        <v>88</v>
      </c>
      <c r="B231" s="15" t="s">
        <v>32</v>
      </c>
      <c r="C231" s="15" t="s">
        <v>13</v>
      </c>
      <c r="D231" s="15" t="s">
        <v>96</v>
      </c>
      <c r="E231" s="15"/>
      <c r="F231" s="107">
        <f>SUM(F232,F235)</f>
        <v>840.4</v>
      </c>
      <c r="G231" s="107">
        <f>SUM(G232,G235)</f>
        <v>840.4</v>
      </c>
    </row>
    <row r="232" spans="1:7" ht="30">
      <c r="A232" s="108" t="s">
        <v>89</v>
      </c>
      <c r="B232" s="15" t="s">
        <v>32</v>
      </c>
      <c r="C232" s="15" t="s">
        <v>13</v>
      </c>
      <c r="D232" s="15" t="s">
        <v>97</v>
      </c>
      <c r="E232" s="15"/>
      <c r="F232" s="107">
        <f>SUM(F233)</f>
        <v>811</v>
      </c>
      <c r="G232" s="107">
        <f>SUM(G233)</f>
        <v>811</v>
      </c>
    </row>
    <row r="233" spans="1:7" ht="15">
      <c r="A233" s="97" t="s">
        <v>198</v>
      </c>
      <c r="B233" s="15" t="s">
        <v>32</v>
      </c>
      <c r="C233" s="15" t="s">
        <v>13</v>
      </c>
      <c r="D233" s="15" t="s">
        <v>197</v>
      </c>
      <c r="E233" s="15"/>
      <c r="F233" s="107">
        <f>SUM(F234)</f>
        <v>811</v>
      </c>
      <c r="G233" s="107">
        <f>SUM(G234)</f>
        <v>811</v>
      </c>
    </row>
    <row r="234" spans="1:7" ht="30">
      <c r="A234" s="95" t="s">
        <v>78</v>
      </c>
      <c r="B234" s="10" t="s">
        <v>32</v>
      </c>
      <c r="C234" s="10" t="s">
        <v>13</v>
      </c>
      <c r="D234" s="13" t="s">
        <v>197</v>
      </c>
      <c r="E234" s="13" t="s">
        <v>79</v>
      </c>
      <c r="F234" s="98">
        <v>811</v>
      </c>
      <c r="G234" s="98">
        <v>811</v>
      </c>
    </row>
    <row r="235" spans="1:7" ht="30">
      <c r="A235" s="101" t="s">
        <v>90</v>
      </c>
      <c r="B235" s="9" t="s">
        <v>32</v>
      </c>
      <c r="C235" s="9" t="s">
        <v>13</v>
      </c>
      <c r="D235" s="15" t="s">
        <v>98</v>
      </c>
      <c r="E235" s="13"/>
      <c r="F235" s="107">
        <f>SUM(F236)</f>
        <v>29.4</v>
      </c>
      <c r="G235" s="107">
        <f>SUM(G236)</f>
        <v>29.4</v>
      </c>
    </row>
    <row r="236" spans="1:7" ht="75">
      <c r="A236" s="117" t="s">
        <v>200</v>
      </c>
      <c r="B236" s="9" t="s">
        <v>32</v>
      </c>
      <c r="C236" s="9" t="s">
        <v>13</v>
      </c>
      <c r="D236" s="15" t="s">
        <v>199</v>
      </c>
      <c r="E236" s="15"/>
      <c r="F236" s="107">
        <f>SUM(F237)</f>
        <v>29.4</v>
      </c>
      <c r="G236" s="107">
        <f>SUM(G237)</f>
        <v>29.4</v>
      </c>
    </row>
    <row r="237" spans="1:7" ht="30">
      <c r="A237" s="95" t="s">
        <v>78</v>
      </c>
      <c r="B237" s="10" t="s">
        <v>32</v>
      </c>
      <c r="C237" s="10" t="s">
        <v>13</v>
      </c>
      <c r="D237" s="13" t="s">
        <v>199</v>
      </c>
      <c r="E237" s="13" t="s">
        <v>79</v>
      </c>
      <c r="F237" s="98">
        <v>29.4</v>
      </c>
      <c r="G237" s="98">
        <v>29.4</v>
      </c>
    </row>
    <row r="238" spans="1:7" ht="15">
      <c r="A238" s="126" t="s">
        <v>33</v>
      </c>
      <c r="B238" s="17" t="s">
        <v>32</v>
      </c>
      <c r="C238" s="17" t="s">
        <v>19</v>
      </c>
      <c r="D238" s="17"/>
      <c r="E238" s="17"/>
      <c r="F238" s="107">
        <f>SUM(F239)</f>
        <v>1211</v>
      </c>
      <c r="G238" s="107">
        <f>SUM(G239)</f>
        <v>1956</v>
      </c>
    </row>
    <row r="239" spans="1:7" ht="60">
      <c r="A239" s="117" t="s">
        <v>331</v>
      </c>
      <c r="B239" s="9" t="s">
        <v>32</v>
      </c>
      <c r="C239" s="9" t="s">
        <v>19</v>
      </c>
      <c r="D239" s="15" t="s">
        <v>186</v>
      </c>
      <c r="E239" s="19"/>
      <c r="F239" s="107">
        <f>SUM(F240)</f>
        <v>1211</v>
      </c>
      <c r="G239" s="107">
        <f>SUM(G240)</f>
        <v>1956</v>
      </c>
    </row>
    <row r="240" spans="1:7" ht="45">
      <c r="A240" s="117" t="s">
        <v>183</v>
      </c>
      <c r="B240" s="9" t="s">
        <v>32</v>
      </c>
      <c r="C240" s="9" t="s">
        <v>19</v>
      </c>
      <c r="D240" s="15" t="s">
        <v>187</v>
      </c>
      <c r="E240" s="19"/>
      <c r="F240" s="107">
        <f>SUM(F241,F244)</f>
        <v>1211</v>
      </c>
      <c r="G240" s="107">
        <f>SUM(G241,G244)</f>
        <v>1956</v>
      </c>
    </row>
    <row r="241" spans="1:7" ht="30">
      <c r="A241" s="117" t="s">
        <v>270</v>
      </c>
      <c r="B241" s="9" t="s">
        <v>32</v>
      </c>
      <c r="C241" s="9" t="s">
        <v>19</v>
      </c>
      <c r="D241" s="19" t="s">
        <v>269</v>
      </c>
      <c r="E241" s="19"/>
      <c r="F241" s="107">
        <f t="shared" ref="F241:G242" si="22">SUM(F242)</f>
        <v>0</v>
      </c>
      <c r="G241" s="107">
        <f t="shared" si="22"/>
        <v>745</v>
      </c>
    </row>
    <row r="242" spans="1:7" ht="75">
      <c r="A242" s="117" t="s">
        <v>325</v>
      </c>
      <c r="B242" s="9" t="s">
        <v>32</v>
      </c>
      <c r="C242" s="9" t="s">
        <v>19</v>
      </c>
      <c r="D242" s="19" t="s">
        <v>324</v>
      </c>
      <c r="E242" s="19"/>
      <c r="F242" s="107">
        <f t="shared" si="22"/>
        <v>0</v>
      </c>
      <c r="G242" s="107">
        <f t="shared" si="22"/>
        <v>745</v>
      </c>
    </row>
    <row r="243" spans="1:7" ht="60">
      <c r="A243" s="95" t="s">
        <v>268</v>
      </c>
      <c r="B243" s="10" t="s">
        <v>32</v>
      </c>
      <c r="C243" s="10" t="s">
        <v>19</v>
      </c>
      <c r="D243" s="20" t="s">
        <v>324</v>
      </c>
      <c r="E243" s="13" t="s">
        <v>267</v>
      </c>
      <c r="F243" s="114">
        <v>0</v>
      </c>
      <c r="G243" s="114">
        <v>745</v>
      </c>
    </row>
    <row r="244" spans="1:7" ht="30">
      <c r="A244" s="101" t="s">
        <v>203</v>
      </c>
      <c r="B244" s="9" t="s">
        <v>32</v>
      </c>
      <c r="C244" s="9" t="s">
        <v>19</v>
      </c>
      <c r="D244" s="19" t="s">
        <v>205</v>
      </c>
      <c r="E244" s="13"/>
      <c r="F244" s="149">
        <f>SUM(F245)</f>
        <v>1211</v>
      </c>
      <c r="G244" s="149">
        <f>SUM(G245)</f>
        <v>1211</v>
      </c>
    </row>
    <row r="245" spans="1:7" ht="60">
      <c r="A245" s="101" t="s">
        <v>204</v>
      </c>
      <c r="B245" s="9" t="s">
        <v>32</v>
      </c>
      <c r="C245" s="9" t="s">
        <v>19</v>
      </c>
      <c r="D245" s="19" t="s">
        <v>206</v>
      </c>
      <c r="E245" s="13"/>
      <c r="F245" s="115">
        <f>SUM(F246)</f>
        <v>1211</v>
      </c>
      <c r="G245" s="115">
        <f>SUM(G246)</f>
        <v>1211</v>
      </c>
    </row>
    <row r="246" spans="1:7" ht="30.75" thickBot="1">
      <c r="A246" s="95" t="s">
        <v>83</v>
      </c>
      <c r="B246" s="20" t="s">
        <v>32</v>
      </c>
      <c r="C246" s="20" t="s">
        <v>19</v>
      </c>
      <c r="D246" s="20" t="s">
        <v>206</v>
      </c>
      <c r="E246" s="13" t="s">
        <v>80</v>
      </c>
      <c r="F246" s="136">
        <v>1211</v>
      </c>
      <c r="G246" s="136">
        <v>1211</v>
      </c>
    </row>
    <row r="247" spans="1:7" ht="17.25" thickTop="1" thickBot="1">
      <c r="A247" s="150" t="s">
        <v>34</v>
      </c>
      <c r="B247" s="45" t="s">
        <v>35</v>
      </c>
      <c r="C247" s="45"/>
      <c r="D247" s="45"/>
      <c r="E247" s="45"/>
      <c r="F247" s="151">
        <f t="shared" ref="F247:G250" si="23">SUM(F248)</f>
        <v>909</v>
      </c>
      <c r="G247" s="151">
        <f t="shared" si="23"/>
        <v>896</v>
      </c>
    </row>
    <row r="248" spans="1:7" ht="15.75" thickTop="1">
      <c r="A248" s="96" t="s">
        <v>36</v>
      </c>
      <c r="B248" s="18" t="s">
        <v>35</v>
      </c>
      <c r="C248" s="18" t="s">
        <v>13</v>
      </c>
      <c r="D248" s="18"/>
      <c r="E248" s="18"/>
      <c r="F248" s="107">
        <f t="shared" si="23"/>
        <v>909</v>
      </c>
      <c r="G248" s="107">
        <f t="shared" si="23"/>
        <v>896</v>
      </c>
    </row>
    <row r="249" spans="1:7" ht="75">
      <c r="A249" s="130" t="s">
        <v>332</v>
      </c>
      <c r="B249" s="15" t="s">
        <v>35</v>
      </c>
      <c r="C249" s="15" t="s">
        <v>13</v>
      </c>
      <c r="D249" s="15" t="s">
        <v>210</v>
      </c>
      <c r="E249" s="18"/>
      <c r="F249" s="107">
        <f t="shared" si="23"/>
        <v>909</v>
      </c>
      <c r="G249" s="107">
        <f t="shared" si="23"/>
        <v>896</v>
      </c>
    </row>
    <row r="250" spans="1:7" ht="60">
      <c r="A250" s="130" t="s">
        <v>207</v>
      </c>
      <c r="B250" s="15" t="s">
        <v>35</v>
      </c>
      <c r="C250" s="15" t="s">
        <v>13</v>
      </c>
      <c r="D250" s="15" t="s">
        <v>211</v>
      </c>
      <c r="E250" s="18"/>
      <c r="F250" s="107">
        <f t="shared" si="23"/>
        <v>909</v>
      </c>
      <c r="G250" s="107">
        <f t="shared" si="23"/>
        <v>896</v>
      </c>
    </row>
    <row r="251" spans="1:7" ht="45">
      <c r="A251" s="130" t="s">
        <v>208</v>
      </c>
      <c r="B251" s="15" t="s">
        <v>35</v>
      </c>
      <c r="C251" s="15" t="s">
        <v>13</v>
      </c>
      <c r="D251" s="15" t="s">
        <v>212</v>
      </c>
      <c r="E251" s="18"/>
      <c r="F251" s="107">
        <f>SUM(F252,F254,F256)</f>
        <v>909</v>
      </c>
      <c r="G251" s="107">
        <f>SUM(G252,G254,G256)</f>
        <v>896</v>
      </c>
    </row>
    <row r="252" spans="1:7" ht="15">
      <c r="A252" s="130" t="s">
        <v>209</v>
      </c>
      <c r="B252" s="15" t="s">
        <v>35</v>
      </c>
      <c r="C252" s="15" t="s">
        <v>13</v>
      </c>
      <c r="D252" s="15" t="s">
        <v>213</v>
      </c>
      <c r="E252" s="18"/>
      <c r="F252" s="107">
        <f>SUM(F253:F253)</f>
        <v>667</v>
      </c>
      <c r="G252" s="107">
        <f>SUM(G253:G253)</f>
        <v>667</v>
      </c>
    </row>
    <row r="253" spans="1:7" ht="30">
      <c r="A253" s="95" t="s">
        <v>115</v>
      </c>
      <c r="B253" s="20" t="s">
        <v>35</v>
      </c>
      <c r="C253" s="20" t="s">
        <v>13</v>
      </c>
      <c r="D253" s="13" t="s">
        <v>213</v>
      </c>
      <c r="E253" s="10" t="s">
        <v>76</v>
      </c>
      <c r="F253" s="98">
        <v>667</v>
      </c>
      <c r="G253" s="98">
        <v>667</v>
      </c>
    </row>
    <row r="254" spans="1:7" ht="45">
      <c r="A254" s="117" t="s">
        <v>214</v>
      </c>
      <c r="B254" s="15" t="s">
        <v>35</v>
      </c>
      <c r="C254" s="15" t="s">
        <v>13</v>
      </c>
      <c r="D254" s="15" t="s">
        <v>215</v>
      </c>
      <c r="E254" s="15"/>
      <c r="F254" s="107">
        <f>SUM(F255:F255)</f>
        <v>232</v>
      </c>
      <c r="G254" s="107">
        <f>SUM(G255:G255)</f>
        <v>219</v>
      </c>
    </row>
    <row r="255" spans="1:7" ht="30">
      <c r="A255" s="95" t="s">
        <v>115</v>
      </c>
      <c r="B255" s="13" t="s">
        <v>35</v>
      </c>
      <c r="C255" s="13" t="s">
        <v>13</v>
      </c>
      <c r="D255" s="13" t="s">
        <v>215</v>
      </c>
      <c r="E255" s="12" t="s">
        <v>76</v>
      </c>
      <c r="F255" s="131">
        <v>232</v>
      </c>
      <c r="G255" s="131">
        <v>219</v>
      </c>
    </row>
    <row r="256" spans="1:7" ht="60">
      <c r="A256" s="101" t="s">
        <v>216</v>
      </c>
      <c r="B256" s="15" t="s">
        <v>35</v>
      </c>
      <c r="C256" s="15" t="s">
        <v>13</v>
      </c>
      <c r="D256" s="15" t="s">
        <v>320</v>
      </c>
      <c r="E256" s="12"/>
      <c r="F256" s="124">
        <f>SUM(F257)</f>
        <v>10</v>
      </c>
      <c r="G256" s="124">
        <f>SUM(G257)</f>
        <v>10</v>
      </c>
    </row>
    <row r="257" spans="1:7" ht="30.75" thickBot="1">
      <c r="A257" s="95" t="s">
        <v>115</v>
      </c>
      <c r="B257" s="13" t="s">
        <v>35</v>
      </c>
      <c r="C257" s="13" t="s">
        <v>13</v>
      </c>
      <c r="D257" s="13" t="s">
        <v>320</v>
      </c>
      <c r="E257" s="12" t="s">
        <v>76</v>
      </c>
      <c r="F257" s="131">
        <v>10</v>
      </c>
      <c r="G257" s="131">
        <v>10</v>
      </c>
    </row>
    <row r="258" spans="1:7" ht="33" thickTop="1" thickBot="1">
      <c r="A258" s="150" t="s">
        <v>263</v>
      </c>
      <c r="B258" s="45" t="s">
        <v>17</v>
      </c>
      <c r="C258" s="45"/>
      <c r="D258" s="45"/>
      <c r="E258" s="45"/>
      <c r="F258" s="112">
        <f t="shared" ref="F258:G259" si="24">SUM(F259)</f>
        <v>4.7</v>
      </c>
      <c r="G258" s="112">
        <f t="shared" si="24"/>
        <v>0</v>
      </c>
    </row>
    <row r="259" spans="1:7" ht="30.75" thickTop="1">
      <c r="A259" s="96" t="s">
        <v>262</v>
      </c>
      <c r="B259" s="18" t="s">
        <v>17</v>
      </c>
      <c r="C259" s="18" t="s">
        <v>13</v>
      </c>
      <c r="D259" s="15"/>
      <c r="E259" s="15"/>
      <c r="F259" s="107">
        <f t="shared" si="24"/>
        <v>4.7</v>
      </c>
      <c r="G259" s="107">
        <f t="shared" si="24"/>
        <v>0</v>
      </c>
    </row>
    <row r="260" spans="1:7" ht="90">
      <c r="A260" s="108" t="s">
        <v>326</v>
      </c>
      <c r="B260" s="15" t="s">
        <v>17</v>
      </c>
      <c r="C260" s="15" t="s">
        <v>13</v>
      </c>
      <c r="D260" s="15" t="s">
        <v>95</v>
      </c>
      <c r="E260" s="15"/>
      <c r="F260" s="107">
        <f t="shared" ref="F260:G263" si="25">SUM(F261)</f>
        <v>4.7</v>
      </c>
      <c r="G260" s="107">
        <f t="shared" si="25"/>
        <v>0</v>
      </c>
    </row>
    <row r="261" spans="1:7" ht="45">
      <c r="A261" s="97" t="s">
        <v>109</v>
      </c>
      <c r="B261" s="15" t="s">
        <v>17</v>
      </c>
      <c r="C261" s="15" t="s">
        <v>13</v>
      </c>
      <c r="D261" s="66" t="s">
        <v>114</v>
      </c>
      <c r="E261" s="66"/>
      <c r="F261" s="107">
        <f t="shared" si="25"/>
        <v>4.7</v>
      </c>
      <c r="G261" s="107">
        <f t="shared" si="25"/>
        <v>0</v>
      </c>
    </row>
    <row r="262" spans="1:7" ht="30">
      <c r="A262" s="97" t="s">
        <v>110</v>
      </c>
      <c r="B262" s="15" t="s">
        <v>17</v>
      </c>
      <c r="C262" s="15" t="s">
        <v>13</v>
      </c>
      <c r="D262" s="66" t="s">
        <v>112</v>
      </c>
      <c r="E262" s="66"/>
      <c r="F262" s="107">
        <f t="shared" si="25"/>
        <v>4.7</v>
      </c>
      <c r="G262" s="107">
        <f t="shared" si="25"/>
        <v>0</v>
      </c>
    </row>
    <row r="263" spans="1:7" ht="15">
      <c r="A263" s="97" t="s">
        <v>261</v>
      </c>
      <c r="B263" s="15" t="s">
        <v>17</v>
      </c>
      <c r="C263" s="15" t="s">
        <v>13</v>
      </c>
      <c r="D263" s="66" t="s">
        <v>259</v>
      </c>
      <c r="E263" s="66"/>
      <c r="F263" s="107">
        <f t="shared" si="25"/>
        <v>4.7</v>
      </c>
      <c r="G263" s="107">
        <f t="shared" si="25"/>
        <v>0</v>
      </c>
    </row>
    <row r="264" spans="1:7" ht="30.75" thickBot="1">
      <c r="A264" s="95" t="s">
        <v>260</v>
      </c>
      <c r="B264" s="30" t="s">
        <v>17</v>
      </c>
      <c r="C264" s="30" t="s">
        <v>13</v>
      </c>
      <c r="D264" s="30" t="s">
        <v>259</v>
      </c>
      <c r="E264" s="30" t="s">
        <v>258</v>
      </c>
      <c r="F264" s="98">
        <v>4.7</v>
      </c>
      <c r="G264" s="98">
        <v>0</v>
      </c>
    </row>
    <row r="265" spans="1:7" ht="34.5" customHeight="1" thickTop="1" thickBot="1">
      <c r="A265" s="150" t="s">
        <v>246</v>
      </c>
      <c r="B265" s="45" t="s">
        <v>57</v>
      </c>
      <c r="C265" s="45"/>
      <c r="D265" s="45"/>
      <c r="E265" s="45"/>
      <c r="F265" s="112">
        <f>SUM(F266)</f>
        <v>232</v>
      </c>
      <c r="G265" s="112">
        <f>SUM(G266)</f>
        <v>220</v>
      </c>
    </row>
    <row r="266" spans="1:7" ht="30.75" thickTop="1">
      <c r="A266" s="152" t="s">
        <v>58</v>
      </c>
      <c r="B266" s="46" t="s">
        <v>57</v>
      </c>
      <c r="C266" s="46" t="s">
        <v>13</v>
      </c>
      <c r="D266" s="47"/>
      <c r="E266" s="47"/>
      <c r="F266" s="153">
        <f t="shared" ref="F266:G270" si="26">SUM(F267)</f>
        <v>232</v>
      </c>
      <c r="G266" s="153">
        <f t="shared" si="26"/>
        <v>220</v>
      </c>
    </row>
    <row r="267" spans="1:7" ht="90">
      <c r="A267" s="108" t="s">
        <v>326</v>
      </c>
      <c r="B267" s="31" t="s">
        <v>57</v>
      </c>
      <c r="C267" s="31" t="s">
        <v>13</v>
      </c>
      <c r="D267" s="15" t="s">
        <v>95</v>
      </c>
      <c r="E267" s="31"/>
      <c r="F267" s="115">
        <f t="shared" si="26"/>
        <v>232</v>
      </c>
      <c r="G267" s="115">
        <f t="shared" si="26"/>
        <v>220</v>
      </c>
    </row>
    <row r="268" spans="1:7" ht="45">
      <c r="A268" s="97" t="s">
        <v>109</v>
      </c>
      <c r="B268" s="31" t="s">
        <v>57</v>
      </c>
      <c r="C268" s="31" t="s">
        <v>13</v>
      </c>
      <c r="D268" s="66" t="s">
        <v>114</v>
      </c>
      <c r="E268" s="31"/>
      <c r="F268" s="115">
        <f t="shared" si="26"/>
        <v>232</v>
      </c>
      <c r="G268" s="115">
        <f t="shared" si="26"/>
        <v>220</v>
      </c>
    </row>
    <row r="269" spans="1:7" ht="30">
      <c r="A269" s="97" t="s">
        <v>110</v>
      </c>
      <c r="B269" s="31" t="s">
        <v>57</v>
      </c>
      <c r="C269" s="31" t="s">
        <v>13</v>
      </c>
      <c r="D269" s="66" t="s">
        <v>112</v>
      </c>
      <c r="E269" s="31"/>
      <c r="F269" s="115">
        <f t="shared" si="26"/>
        <v>232</v>
      </c>
      <c r="G269" s="115">
        <f t="shared" si="26"/>
        <v>220</v>
      </c>
    </row>
    <row r="270" spans="1:7" ht="30">
      <c r="A270" s="117" t="s">
        <v>218</v>
      </c>
      <c r="B270" s="31" t="s">
        <v>57</v>
      </c>
      <c r="C270" s="31" t="s">
        <v>13</v>
      </c>
      <c r="D270" s="31" t="s">
        <v>219</v>
      </c>
      <c r="E270" s="31"/>
      <c r="F270" s="115">
        <f t="shared" si="26"/>
        <v>232</v>
      </c>
      <c r="G270" s="115">
        <f t="shared" si="26"/>
        <v>220</v>
      </c>
    </row>
    <row r="271" spans="1:7" ht="15.75" thickBot="1">
      <c r="A271" s="95" t="s">
        <v>27</v>
      </c>
      <c r="B271" s="32" t="s">
        <v>57</v>
      </c>
      <c r="C271" s="32" t="s">
        <v>13</v>
      </c>
      <c r="D271" s="32" t="s">
        <v>219</v>
      </c>
      <c r="E271" s="32" t="s">
        <v>81</v>
      </c>
      <c r="F271" s="114">
        <v>232</v>
      </c>
      <c r="G271" s="114">
        <v>220</v>
      </c>
    </row>
    <row r="272" spans="1:7" ht="20.25" thickTop="1" thickBot="1">
      <c r="A272" s="154" t="s">
        <v>71</v>
      </c>
      <c r="B272" s="48">
        <v>96</v>
      </c>
      <c r="C272" s="48"/>
      <c r="D272" s="48"/>
      <c r="E272" s="48"/>
      <c r="F272" s="155">
        <f>SUM(F11,F84,F91,F104,F142,F161,F216,F228,F247,F258,F265)</f>
        <v>121444.79999999999</v>
      </c>
      <c r="G272" s="155">
        <f>SUM(G11,G84,G91,G104,G142,G161,G216,G228,G247,G258,G265)</f>
        <v>123007.79999999999</v>
      </c>
    </row>
    <row r="273" spans="2:3" ht="19.5" thickTop="1">
      <c r="B273" s="57"/>
      <c r="C273" s="50"/>
    </row>
    <row r="274" spans="2:3" ht="18.75">
      <c r="B274" s="57"/>
      <c r="C274" s="50"/>
    </row>
  </sheetData>
  <mergeCells count="9">
    <mergeCell ref="F9:G9"/>
    <mergeCell ref="A9:A10"/>
    <mergeCell ref="B9:E9"/>
    <mergeCell ref="A7:G7"/>
    <mergeCell ref="A1:G1"/>
    <mergeCell ref="A2:G2"/>
    <mergeCell ref="A3:G3"/>
    <mergeCell ref="A4:G4"/>
    <mergeCell ref="A5:G5"/>
  </mergeCells>
  <pageMargins left="0.59055118110236227" right="0.19685039370078741" top="0.19685039370078741" bottom="0.19685039370078741" header="0.51181102362204722" footer="0.51181102362204722"/>
  <pageSetup paperSize="9" scale="8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80"/>
  <sheetViews>
    <sheetView topLeftCell="A170" zoomScaleNormal="100" workbookViewId="0">
      <selection activeCell="K7" sqref="K7"/>
    </sheetView>
  </sheetViews>
  <sheetFormatPr defaultRowHeight="12.75"/>
  <cols>
    <col min="1" max="1" width="61.7109375" customWidth="1"/>
    <col min="2" max="2" width="15.7109375" style="74" customWidth="1"/>
    <col min="4" max="5" width="11.85546875" customWidth="1"/>
  </cols>
  <sheetData>
    <row r="1" spans="1:6" ht="15.75">
      <c r="A1" s="198" t="s">
        <v>256</v>
      </c>
      <c r="B1" s="198"/>
      <c r="C1" s="198"/>
      <c r="D1" s="198"/>
      <c r="E1" s="198"/>
    </row>
    <row r="2" spans="1:6" ht="15.75">
      <c r="A2" s="198" t="s">
        <v>236</v>
      </c>
      <c r="B2" s="198"/>
      <c r="C2" s="198"/>
      <c r="D2" s="198"/>
      <c r="E2" s="198"/>
    </row>
    <row r="3" spans="1:6" ht="15.75">
      <c r="A3" s="198" t="s">
        <v>1</v>
      </c>
      <c r="B3" s="198"/>
      <c r="C3" s="198"/>
      <c r="D3" s="198"/>
      <c r="E3" s="198"/>
    </row>
    <row r="4" spans="1:6" ht="15.75">
      <c r="A4" s="198" t="s">
        <v>276</v>
      </c>
      <c r="B4" s="198"/>
      <c r="C4" s="198"/>
      <c r="D4" s="198"/>
      <c r="E4" s="198"/>
    </row>
    <row r="5" spans="1:6" ht="15.75">
      <c r="A5" s="198" t="s">
        <v>282</v>
      </c>
      <c r="B5" s="198"/>
      <c r="C5" s="198"/>
      <c r="D5" s="198"/>
      <c r="E5" s="198"/>
    </row>
    <row r="6" spans="1:6" ht="15.75">
      <c r="A6" s="162"/>
      <c r="B6" s="184"/>
      <c r="C6" s="162"/>
      <c r="D6" s="162"/>
      <c r="E6" s="1"/>
      <c r="F6" s="1"/>
    </row>
    <row r="7" spans="1:6" ht="102.75" customHeight="1">
      <c r="A7" s="202" t="s">
        <v>284</v>
      </c>
      <c r="B7" s="202"/>
      <c r="C7" s="202"/>
      <c r="D7" s="202"/>
      <c r="E7" s="202"/>
    </row>
    <row r="8" spans="1:6" ht="16.5" thickBot="1">
      <c r="A8" s="156"/>
      <c r="B8" s="189"/>
      <c r="C8" s="156"/>
      <c r="D8" s="216" t="s">
        <v>62</v>
      </c>
      <c r="E8" s="216"/>
    </row>
    <row r="9" spans="1:6" ht="19.5" thickBot="1">
      <c r="A9" s="210" t="s">
        <v>229</v>
      </c>
      <c r="B9" s="210" t="s">
        <v>220</v>
      </c>
      <c r="C9" s="212" t="s">
        <v>226</v>
      </c>
      <c r="D9" s="214" t="s">
        <v>227</v>
      </c>
      <c r="E9" s="215"/>
    </row>
    <row r="10" spans="1:6" ht="19.5" thickBot="1">
      <c r="A10" s="211"/>
      <c r="B10" s="211"/>
      <c r="C10" s="213"/>
      <c r="D10" s="166" t="s">
        <v>253</v>
      </c>
      <c r="E10" s="166" t="s">
        <v>257</v>
      </c>
    </row>
    <row r="11" spans="1:6" ht="63">
      <c r="A11" s="85" t="s">
        <v>329</v>
      </c>
      <c r="B11" s="75" t="s">
        <v>124</v>
      </c>
      <c r="C11" s="89"/>
      <c r="D11" s="90">
        <f>SUM(D12,D38)</f>
        <v>67150</v>
      </c>
      <c r="E11" s="90">
        <f>SUM(E12,E38)</f>
        <v>66964.7</v>
      </c>
    </row>
    <row r="12" spans="1:6" ht="30">
      <c r="A12" s="68" t="s">
        <v>161</v>
      </c>
      <c r="B12" s="76" t="s">
        <v>164</v>
      </c>
      <c r="C12" s="82"/>
      <c r="D12" s="84">
        <f>SUM(D13,D22,D33)</f>
        <v>66815.5</v>
      </c>
      <c r="E12" s="84">
        <f>SUM(E13,E22,E33)</f>
        <v>66630.2</v>
      </c>
    </row>
    <row r="13" spans="1:6" ht="15">
      <c r="A13" s="69" t="s">
        <v>162</v>
      </c>
      <c r="B13" s="77" t="s">
        <v>165</v>
      </c>
      <c r="C13" s="82"/>
      <c r="D13" s="84">
        <f>SUM(D14,D16,D18,D20)</f>
        <v>20592</v>
      </c>
      <c r="E13" s="84">
        <f>SUM(E14,E16,E18,E20)</f>
        <v>20592</v>
      </c>
    </row>
    <row r="14" spans="1:6" ht="30">
      <c r="A14" s="70" t="s">
        <v>163</v>
      </c>
      <c r="B14" s="78" t="s">
        <v>166</v>
      </c>
      <c r="C14" s="82"/>
      <c r="D14" s="84">
        <f>SUM(D15)</f>
        <v>7857</v>
      </c>
      <c r="E14" s="84">
        <f>SUM(E15)</f>
        <v>7857</v>
      </c>
    </row>
    <row r="15" spans="1:6" ht="30">
      <c r="A15" s="95" t="s">
        <v>83</v>
      </c>
      <c r="B15" s="77" t="s">
        <v>166</v>
      </c>
      <c r="C15" s="83">
        <v>600</v>
      </c>
      <c r="D15" s="84">
        <v>7857</v>
      </c>
      <c r="E15" s="84">
        <v>7857</v>
      </c>
    </row>
    <row r="16" spans="1:6" ht="90">
      <c r="A16" s="70" t="s">
        <v>167</v>
      </c>
      <c r="B16" s="78" t="s">
        <v>168</v>
      </c>
      <c r="C16" s="82"/>
      <c r="D16" s="84">
        <f>SUM(D17)</f>
        <v>27</v>
      </c>
      <c r="E16" s="84">
        <f>SUM(E17)</f>
        <v>27</v>
      </c>
    </row>
    <row r="17" spans="1:5" ht="30">
      <c r="A17" s="95" t="s">
        <v>83</v>
      </c>
      <c r="B17" s="77" t="s">
        <v>168</v>
      </c>
      <c r="C17" s="83">
        <v>600</v>
      </c>
      <c r="D17" s="84">
        <v>27</v>
      </c>
      <c r="E17" s="84">
        <v>27</v>
      </c>
    </row>
    <row r="18" spans="1:5" ht="105">
      <c r="A18" s="117" t="s">
        <v>250</v>
      </c>
      <c r="B18" s="78" t="s">
        <v>169</v>
      </c>
      <c r="C18" s="82"/>
      <c r="D18" s="84">
        <f>SUM(D19)</f>
        <v>12558</v>
      </c>
      <c r="E18" s="84">
        <f>SUM(E19)</f>
        <v>12558</v>
      </c>
    </row>
    <row r="19" spans="1:5" ht="30">
      <c r="A19" s="95" t="s">
        <v>83</v>
      </c>
      <c r="B19" s="77" t="s">
        <v>169</v>
      </c>
      <c r="C19" s="83">
        <v>600</v>
      </c>
      <c r="D19" s="84">
        <v>12558</v>
      </c>
      <c r="E19" s="84">
        <v>12558</v>
      </c>
    </row>
    <row r="20" spans="1:5" ht="30">
      <c r="A20" s="70" t="s">
        <v>170</v>
      </c>
      <c r="B20" s="78" t="s">
        <v>171</v>
      </c>
      <c r="C20" s="82"/>
      <c r="D20" s="84">
        <f>SUM(D21)</f>
        <v>150</v>
      </c>
      <c r="E20" s="84">
        <f>SUM(E21)</f>
        <v>150</v>
      </c>
    </row>
    <row r="21" spans="1:5" ht="30">
      <c r="A21" s="95" t="s">
        <v>83</v>
      </c>
      <c r="B21" s="77" t="s">
        <v>171</v>
      </c>
      <c r="C21" s="83">
        <v>600</v>
      </c>
      <c r="D21" s="84">
        <v>150</v>
      </c>
      <c r="E21" s="84">
        <v>150</v>
      </c>
    </row>
    <row r="22" spans="1:5" ht="15">
      <c r="A22" s="69" t="s">
        <v>172</v>
      </c>
      <c r="B22" s="77" t="s">
        <v>173</v>
      </c>
      <c r="C22" s="82"/>
      <c r="D22" s="84">
        <f>SUM(D23,D27,D25,D29,D31)</f>
        <v>35522.5</v>
      </c>
      <c r="E22" s="84">
        <f>SUM(E23,E27,E25,E29,E31)</f>
        <v>35337.199999999997</v>
      </c>
    </row>
    <row r="23" spans="1:5" ht="30">
      <c r="A23" s="70" t="s">
        <v>163</v>
      </c>
      <c r="B23" s="78" t="s">
        <v>174</v>
      </c>
      <c r="C23" s="82"/>
      <c r="D23" s="84">
        <f>SUM(D24)</f>
        <v>10416.5</v>
      </c>
      <c r="E23" s="84">
        <f>SUM(E24)</f>
        <v>10234</v>
      </c>
    </row>
    <row r="24" spans="1:5" ht="30">
      <c r="A24" s="95" t="s">
        <v>83</v>
      </c>
      <c r="B24" s="77" t="s">
        <v>174</v>
      </c>
      <c r="C24" s="83">
        <v>600</v>
      </c>
      <c r="D24" s="84">
        <v>10416.5</v>
      </c>
      <c r="E24" s="84">
        <v>10234</v>
      </c>
    </row>
    <row r="25" spans="1:5" ht="30">
      <c r="A25" s="71" t="s">
        <v>175</v>
      </c>
      <c r="B25" s="78" t="s">
        <v>176</v>
      </c>
      <c r="C25" s="82"/>
      <c r="D25" s="84">
        <f>SUM(D26)</f>
        <v>1588</v>
      </c>
      <c r="E25" s="84">
        <f>SUM(E26)</f>
        <v>1588</v>
      </c>
    </row>
    <row r="26" spans="1:5" ht="30">
      <c r="A26" s="95" t="s">
        <v>83</v>
      </c>
      <c r="B26" s="77" t="s">
        <v>176</v>
      </c>
      <c r="C26" s="83">
        <v>600</v>
      </c>
      <c r="D26" s="84">
        <v>1588</v>
      </c>
      <c r="E26" s="84">
        <v>1588</v>
      </c>
    </row>
    <row r="27" spans="1:5" ht="45">
      <c r="A27" s="101" t="s">
        <v>266</v>
      </c>
      <c r="B27" s="9" t="s">
        <v>312</v>
      </c>
      <c r="C27" s="13"/>
      <c r="D27" s="158">
        <f>SUM(D28)</f>
        <v>1303</v>
      </c>
      <c r="E27" s="158">
        <f>SUM(E28)</f>
        <v>1300.2</v>
      </c>
    </row>
    <row r="28" spans="1:5" ht="30">
      <c r="A28" s="95" t="s">
        <v>83</v>
      </c>
      <c r="B28" s="10" t="s">
        <v>312</v>
      </c>
      <c r="C28" s="13" t="s">
        <v>80</v>
      </c>
      <c r="D28" s="158">
        <v>1303</v>
      </c>
      <c r="E28" s="158">
        <v>1300.2</v>
      </c>
    </row>
    <row r="29" spans="1:5" ht="105">
      <c r="A29" s="117" t="s">
        <v>250</v>
      </c>
      <c r="B29" s="78" t="s">
        <v>177</v>
      </c>
      <c r="C29" s="82"/>
      <c r="D29" s="84">
        <f>SUM(D30)</f>
        <v>21758</v>
      </c>
      <c r="E29" s="84">
        <f>SUM(E30)</f>
        <v>21758</v>
      </c>
    </row>
    <row r="30" spans="1:5" ht="30">
      <c r="A30" s="95" t="s">
        <v>83</v>
      </c>
      <c r="B30" s="77" t="s">
        <v>177</v>
      </c>
      <c r="C30" s="83">
        <v>600</v>
      </c>
      <c r="D30" s="84">
        <v>21758</v>
      </c>
      <c r="E30" s="84">
        <v>21758</v>
      </c>
    </row>
    <row r="31" spans="1:5" ht="45">
      <c r="A31" s="70" t="s">
        <v>178</v>
      </c>
      <c r="B31" s="78" t="s">
        <v>179</v>
      </c>
      <c r="C31" s="82"/>
      <c r="D31" s="84">
        <f>SUM(D32)</f>
        <v>457</v>
      </c>
      <c r="E31" s="84">
        <f>SUM(E32)</f>
        <v>457</v>
      </c>
    </row>
    <row r="32" spans="1:5" ht="30">
      <c r="A32" s="95" t="s">
        <v>83</v>
      </c>
      <c r="B32" s="77" t="s">
        <v>179</v>
      </c>
      <c r="C32" s="83">
        <v>600</v>
      </c>
      <c r="D32" s="84">
        <v>457</v>
      </c>
      <c r="E32" s="84">
        <v>457</v>
      </c>
    </row>
    <row r="33" spans="1:5" ht="15">
      <c r="A33" s="69" t="s">
        <v>180</v>
      </c>
      <c r="B33" s="77" t="s">
        <v>181</v>
      </c>
      <c r="C33" s="82"/>
      <c r="D33" s="84">
        <f>SUM(D34,D36)</f>
        <v>10701</v>
      </c>
      <c r="E33" s="84">
        <f>SUM(E34,E36)</f>
        <v>10701</v>
      </c>
    </row>
    <row r="34" spans="1:5" ht="30">
      <c r="A34" s="70" t="s">
        <v>163</v>
      </c>
      <c r="B34" s="78" t="s">
        <v>182</v>
      </c>
      <c r="C34" s="82"/>
      <c r="D34" s="84">
        <f>SUM(D35)</f>
        <v>9796</v>
      </c>
      <c r="E34" s="84">
        <f>SUM(E35)</f>
        <v>9796</v>
      </c>
    </row>
    <row r="35" spans="1:5" ht="30">
      <c r="A35" s="95" t="s">
        <v>83</v>
      </c>
      <c r="B35" s="77" t="s">
        <v>182</v>
      </c>
      <c r="C35" s="83">
        <v>600</v>
      </c>
      <c r="D35" s="84">
        <v>9796</v>
      </c>
      <c r="E35" s="84">
        <v>9796</v>
      </c>
    </row>
    <row r="36" spans="1:5" ht="105">
      <c r="A36" s="117" t="s">
        <v>250</v>
      </c>
      <c r="B36" s="78" t="s">
        <v>249</v>
      </c>
      <c r="C36" s="82"/>
      <c r="D36" s="158">
        <f>SUM(D37)</f>
        <v>905</v>
      </c>
      <c r="E36" s="158">
        <f>SUM(E37)</f>
        <v>905</v>
      </c>
    </row>
    <row r="37" spans="1:5" ht="30">
      <c r="A37" s="95" t="s">
        <v>83</v>
      </c>
      <c r="B37" s="77" t="s">
        <v>249</v>
      </c>
      <c r="C37" s="83">
        <v>600</v>
      </c>
      <c r="D37" s="158">
        <v>905</v>
      </c>
      <c r="E37" s="158">
        <v>905</v>
      </c>
    </row>
    <row r="38" spans="1:5" ht="30">
      <c r="A38" s="68" t="s">
        <v>190</v>
      </c>
      <c r="B38" s="76" t="s">
        <v>125</v>
      </c>
      <c r="C38" s="82"/>
      <c r="D38" s="84">
        <f>SUM(D39)</f>
        <v>334.5</v>
      </c>
      <c r="E38" s="84">
        <f>SUM(E39)</f>
        <v>334.5</v>
      </c>
    </row>
    <row r="39" spans="1:5" ht="15">
      <c r="A39" s="69" t="s">
        <v>123</v>
      </c>
      <c r="B39" s="77" t="s">
        <v>126</v>
      </c>
      <c r="C39" s="82"/>
      <c r="D39" s="84">
        <f>SUM(D40,)</f>
        <v>334.5</v>
      </c>
      <c r="E39" s="84">
        <f>SUM(E40,)</f>
        <v>334.5</v>
      </c>
    </row>
    <row r="40" spans="1:5" ht="30">
      <c r="A40" s="70" t="s">
        <v>191</v>
      </c>
      <c r="B40" s="78" t="s">
        <v>192</v>
      </c>
      <c r="C40" s="82"/>
      <c r="D40" s="84">
        <f>SUM(D41)</f>
        <v>334.5</v>
      </c>
      <c r="E40" s="84">
        <f>SUM(E41)</f>
        <v>334.5</v>
      </c>
    </row>
    <row r="41" spans="1:5" ht="30">
      <c r="A41" s="95" t="s">
        <v>83</v>
      </c>
      <c r="B41" s="77" t="s">
        <v>192</v>
      </c>
      <c r="C41" s="83">
        <v>600</v>
      </c>
      <c r="D41" s="84">
        <v>334.5</v>
      </c>
      <c r="E41" s="84">
        <v>334.5</v>
      </c>
    </row>
    <row r="42" spans="1:5" ht="47.25">
      <c r="A42" s="80" t="s">
        <v>330</v>
      </c>
      <c r="B42" s="79" t="s">
        <v>157</v>
      </c>
      <c r="C42" s="87"/>
      <c r="D42" s="88">
        <f>SUM(D43)</f>
        <v>11765.5</v>
      </c>
      <c r="E42" s="88">
        <f>SUM(E43)</f>
        <v>11765.5</v>
      </c>
    </row>
    <row r="43" spans="1:5" ht="45">
      <c r="A43" s="68" t="s">
        <v>154</v>
      </c>
      <c r="B43" s="76" t="s">
        <v>158</v>
      </c>
      <c r="C43" s="82"/>
      <c r="D43" s="84">
        <f>SUM(D44,D47)</f>
        <v>11765.5</v>
      </c>
      <c r="E43" s="84">
        <f>SUM(E44,E47)</f>
        <v>11765.5</v>
      </c>
    </row>
    <row r="44" spans="1:5" ht="30">
      <c r="A44" s="69" t="s">
        <v>193</v>
      </c>
      <c r="B44" s="77" t="s">
        <v>194</v>
      </c>
      <c r="C44" s="82"/>
      <c r="D44" s="84">
        <f>SUM(D45)</f>
        <v>11515.5</v>
      </c>
      <c r="E44" s="84">
        <f>SUM(E45)</f>
        <v>11515.5</v>
      </c>
    </row>
    <row r="45" spans="1:5" ht="30">
      <c r="A45" s="70" t="s">
        <v>196</v>
      </c>
      <c r="B45" s="78" t="s">
        <v>195</v>
      </c>
      <c r="C45" s="82"/>
      <c r="D45" s="84">
        <f>SUM(D46)</f>
        <v>11515.5</v>
      </c>
      <c r="E45" s="84">
        <f>SUM(E46)</f>
        <v>11515.5</v>
      </c>
    </row>
    <row r="46" spans="1:5" ht="30">
      <c r="A46" s="95" t="s">
        <v>83</v>
      </c>
      <c r="B46" s="77" t="s">
        <v>195</v>
      </c>
      <c r="C46" s="83">
        <v>600</v>
      </c>
      <c r="D46" s="84">
        <v>11515.5</v>
      </c>
      <c r="E46" s="84">
        <v>11515.5</v>
      </c>
    </row>
    <row r="47" spans="1:5" ht="30">
      <c r="A47" s="69" t="s">
        <v>155</v>
      </c>
      <c r="B47" s="77" t="s">
        <v>159</v>
      </c>
      <c r="C47" s="82"/>
      <c r="D47" s="84">
        <f>SUM(D48)</f>
        <v>250</v>
      </c>
      <c r="E47" s="84">
        <f>SUM(E48)</f>
        <v>250</v>
      </c>
    </row>
    <row r="48" spans="1:5" ht="75">
      <c r="A48" s="70" t="s">
        <v>156</v>
      </c>
      <c r="B48" s="78" t="s">
        <v>160</v>
      </c>
      <c r="C48" s="82"/>
      <c r="D48" s="84">
        <f>SUM(D49)</f>
        <v>250</v>
      </c>
      <c r="E48" s="84">
        <f>SUM(E49)</f>
        <v>250</v>
      </c>
    </row>
    <row r="49" spans="1:5" ht="15">
      <c r="A49" s="95" t="s">
        <v>27</v>
      </c>
      <c r="B49" s="77" t="s">
        <v>160</v>
      </c>
      <c r="C49" s="83">
        <v>500</v>
      </c>
      <c r="D49" s="84">
        <v>250</v>
      </c>
      <c r="E49" s="84">
        <v>250</v>
      </c>
    </row>
    <row r="50" spans="1:5" ht="78.75">
      <c r="A50" s="99" t="s">
        <v>304</v>
      </c>
      <c r="B50" s="52" t="s">
        <v>305</v>
      </c>
      <c r="C50" s="11"/>
      <c r="D50" s="113">
        <f t="shared" ref="D50:E53" si="0">SUM(D51)</f>
        <v>737</v>
      </c>
      <c r="E50" s="113">
        <f t="shared" si="0"/>
        <v>696</v>
      </c>
    </row>
    <row r="51" spans="1:5" ht="30">
      <c r="A51" s="116" t="s">
        <v>306</v>
      </c>
      <c r="B51" s="180" t="s">
        <v>307</v>
      </c>
      <c r="C51" s="10"/>
      <c r="D51" s="157">
        <f t="shared" si="0"/>
        <v>737</v>
      </c>
      <c r="E51" s="157">
        <f t="shared" si="0"/>
        <v>696</v>
      </c>
    </row>
    <row r="52" spans="1:5" ht="30">
      <c r="A52" s="101" t="s">
        <v>308</v>
      </c>
      <c r="B52" s="61" t="s">
        <v>309</v>
      </c>
      <c r="C52" s="10"/>
      <c r="D52" s="157">
        <f t="shared" si="0"/>
        <v>737</v>
      </c>
      <c r="E52" s="157">
        <f t="shared" si="0"/>
        <v>696</v>
      </c>
    </row>
    <row r="53" spans="1:5" ht="45">
      <c r="A53" s="122" t="s">
        <v>310</v>
      </c>
      <c r="B53" s="61" t="s">
        <v>311</v>
      </c>
      <c r="C53" s="10"/>
      <c r="D53" s="157">
        <f t="shared" si="0"/>
        <v>737</v>
      </c>
      <c r="E53" s="157">
        <f t="shared" si="0"/>
        <v>696</v>
      </c>
    </row>
    <row r="54" spans="1:5" ht="30">
      <c r="A54" s="95" t="s">
        <v>115</v>
      </c>
      <c r="B54" s="194" t="s">
        <v>311</v>
      </c>
      <c r="C54" s="11" t="s">
        <v>76</v>
      </c>
      <c r="D54" s="196">
        <v>737</v>
      </c>
      <c r="E54" s="196">
        <v>696</v>
      </c>
    </row>
    <row r="55" spans="1:5" ht="63">
      <c r="A55" s="195" t="s">
        <v>292</v>
      </c>
      <c r="B55" s="160" t="s">
        <v>293</v>
      </c>
      <c r="C55" s="18"/>
      <c r="D55" s="107">
        <f>SUM(D56,D62)</f>
        <v>117</v>
      </c>
      <c r="E55" s="107">
        <f>SUM(E56,E62)</f>
        <v>73</v>
      </c>
    </row>
    <row r="56" spans="1:5" ht="30">
      <c r="A56" s="96" t="s">
        <v>294</v>
      </c>
      <c r="B56" s="18" t="s">
        <v>295</v>
      </c>
      <c r="C56" s="18"/>
      <c r="D56" s="157">
        <f>SUM(D57)</f>
        <v>40</v>
      </c>
      <c r="E56" s="157">
        <f>SUM(E57)</f>
        <v>0</v>
      </c>
    </row>
    <row r="57" spans="1:5" ht="30">
      <c r="A57" s="97" t="s">
        <v>296</v>
      </c>
      <c r="B57" s="15" t="s">
        <v>297</v>
      </c>
      <c r="C57" s="18"/>
      <c r="D57" s="157">
        <f>SUM(D58,D60)</f>
        <v>40</v>
      </c>
      <c r="E57" s="157">
        <f>SUM(E58,E60)</f>
        <v>0</v>
      </c>
    </row>
    <row r="58" spans="1:5" ht="15">
      <c r="A58" s="97" t="s">
        <v>298</v>
      </c>
      <c r="B58" s="15" t="s">
        <v>299</v>
      </c>
      <c r="C58" s="18"/>
      <c r="D58" s="157">
        <f>SUM(D59)</f>
        <v>30</v>
      </c>
      <c r="E58" s="157">
        <f>SUM(E59)</f>
        <v>0</v>
      </c>
    </row>
    <row r="59" spans="1:5" ht="30">
      <c r="A59" s="95" t="s">
        <v>83</v>
      </c>
      <c r="B59" s="13" t="s">
        <v>299</v>
      </c>
      <c r="C59" s="13" t="s">
        <v>80</v>
      </c>
      <c r="D59" s="157">
        <v>30</v>
      </c>
      <c r="E59" s="158">
        <v>0</v>
      </c>
    </row>
    <row r="60" spans="1:5" ht="30">
      <c r="A60" s="97" t="s">
        <v>300</v>
      </c>
      <c r="B60" s="15" t="s">
        <v>301</v>
      </c>
      <c r="C60" s="18"/>
      <c r="D60" s="157">
        <f>SUM(D61)</f>
        <v>10</v>
      </c>
      <c r="E60" s="157">
        <f>SUM(E61)</f>
        <v>0</v>
      </c>
    </row>
    <row r="61" spans="1:5" ht="30">
      <c r="A61" s="95" t="s">
        <v>83</v>
      </c>
      <c r="B61" s="13" t="s">
        <v>301</v>
      </c>
      <c r="C61" s="13" t="s">
        <v>80</v>
      </c>
      <c r="D61" s="157">
        <v>10</v>
      </c>
      <c r="E61" s="158">
        <v>0</v>
      </c>
    </row>
    <row r="62" spans="1:5" ht="30">
      <c r="A62" s="116" t="s">
        <v>314</v>
      </c>
      <c r="B62" s="18" t="s">
        <v>315</v>
      </c>
      <c r="C62" s="9"/>
      <c r="D62" s="197">
        <f t="shared" ref="D62:E64" si="1">SUM(D63)</f>
        <v>77</v>
      </c>
      <c r="E62" s="197">
        <f t="shared" si="1"/>
        <v>73</v>
      </c>
    </row>
    <row r="63" spans="1:5" ht="30">
      <c r="A63" s="101" t="s">
        <v>316</v>
      </c>
      <c r="B63" s="15" t="s">
        <v>317</v>
      </c>
      <c r="C63" s="9"/>
      <c r="D63" s="197">
        <f t="shared" si="1"/>
        <v>77</v>
      </c>
      <c r="E63" s="197">
        <f t="shared" si="1"/>
        <v>73</v>
      </c>
    </row>
    <row r="64" spans="1:5" ht="45">
      <c r="A64" s="101" t="s">
        <v>318</v>
      </c>
      <c r="B64" s="15" t="s">
        <v>319</v>
      </c>
      <c r="C64" s="9"/>
      <c r="D64" s="197">
        <f t="shared" si="1"/>
        <v>77</v>
      </c>
      <c r="E64" s="197">
        <f t="shared" si="1"/>
        <v>73</v>
      </c>
    </row>
    <row r="65" spans="1:5" ht="15">
      <c r="A65" s="95" t="s">
        <v>27</v>
      </c>
      <c r="B65" s="13" t="s">
        <v>319</v>
      </c>
      <c r="C65" s="10" t="s">
        <v>81</v>
      </c>
      <c r="D65" s="197">
        <v>77</v>
      </c>
      <c r="E65" s="197">
        <v>73</v>
      </c>
    </row>
    <row r="66" spans="1:5" ht="78.75">
      <c r="A66" s="81" t="s">
        <v>328</v>
      </c>
      <c r="B66" s="79" t="s">
        <v>148</v>
      </c>
      <c r="C66" s="87"/>
      <c r="D66" s="88">
        <f>SUM(D67)</f>
        <v>812</v>
      </c>
      <c r="E66" s="88">
        <f>SUM(E67)</f>
        <v>812</v>
      </c>
    </row>
    <row r="67" spans="1:5" ht="45">
      <c r="A67" s="68" t="s">
        <v>146</v>
      </c>
      <c r="B67" s="76" t="s">
        <v>149</v>
      </c>
      <c r="C67" s="82"/>
      <c r="D67" s="84">
        <f>SUM(D68)</f>
        <v>812</v>
      </c>
      <c r="E67" s="84">
        <f>SUM(E68)</f>
        <v>812</v>
      </c>
    </row>
    <row r="68" spans="1:5" ht="45">
      <c r="A68" s="69" t="s">
        <v>147</v>
      </c>
      <c r="B68" s="77" t="s">
        <v>151</v>
      </c>
      <c r="C68" s="82"/>
      <c r="D68" s="84">
        <f>SUM(D69,D71)</f>
        <v>812</v>
      </c>
      <c r="E68" s="84">
        <f>SUM(E69,E71)</f>
        <v>812</v>
      </c>
    </row>
    <row r="69" spans="1:5" ht="45">
      <c r="A69" s="70" t="s">
        <v>271</v>
      </c>
      <c r="B69" s="78" t="s">
        <v>152</v>
      </c>
      <c r="C69" s="82"/>
      <c r="D69" s="84">
        <f>SUM(D70)</f>
        <v>150</v>
      </c>
      <c r="E69" s="84">
        <f>SUM(E70)</f>
        <v>150</v>
      </c>
    </row>
    <row r="70" spans="1:5" ht="30">
      <c r="A70" s="95" t="s">
        <v>115</v>
      </c>
      <c r="B70" s="77" t="s">
        <v>152</v>
      </c>
      <c r="C70" s="83">
        <v>200</v>
      </c>
      <c r="D70" s="84">
        <v>150</v>
      </c>
      <c r="E70" s="84">
        <v>150</v>
      </c>
    </row>
    <row r="71" spans="1:5" ht="60">
      <c r="A71" s="70" t="s">
        <v>150</v>
      </c>
      <c r="B71" s="78" t="s">
        <v>153</v>
      </c>
      <c r="C71" s="82"/>
      <c r="D71" s="84">
        <f>SUM(D72)</f>
        <v>662</v>
      </c>
      <c r="E71" s="84">
        <f>SUM(E72)</f>
        <v>662</v>
      </c>
    </row>
    <row r="72" spans="1:5" ht="15">
      <c r="A72" s="95" t="s">
        <v>27</v>
      </c>
      <c r="B72" s="77" t="s">
        <v>153</v>
      </c>
      <c r="C72" s="83">
        <v>500</v>
      </c>
      <c r="D72" s="84">
        <v>662</v>
      </c>
      <c r="E72" s="84">
        <v>662</v>
      </c>
    </row>
    <row r="73" spans="1:5" ht="78.75">
      <c r="A73" s="81" t="s">
        <v>327</v>
      </c>
      <c r="B73" s="79" t="s">
        <v>131</v>
      </c>
      <c r="C73" s="87"/>
      <c r="D73" s="88">
        <f>SUM(D74,D82)</f>
        <v>17034.8</v>
      </c>
      <c r="E73" s="88">
        <f>SUM(E74,E82)</f>
        <v>18481.8</v>
      </c>
    </row>
    <row r="74" spans="1:5" ht="60">
      <c r="A74" s="68" t="s">
        <v>139</v>
      </c>
      <c r="B74" s="76" t="s">
        <v>132</v>
      </c>
      <c r="C74" s="82"/>
      <c r="D74" s="84">
        <f>SUM(D75)</f>
        <v>14793</v>
      </c>
      <c r="E74" s="84">
        <f>SUM(E75)</f>
        <v>16240</v>
      </c>
    </row>
    <row r="75" spans="1:5" ht="45">
      <c r="A75" s="69" t="s">
        <v>140</v>
      </c>
      <c r="B75" s="77" t="s">
        <v>133</v>
      </c>
      <c r="C75" s="82"/>
      <c r="D75" s="84">
        <f>SUM(D76,D78,D81)</f>
        <v>14793</v>
      </c>
      <c r="E75" s="84">
        <f>SUM(E76,E78,E81)</f>
        <v>16240</v>
      </c>
    </row>
    <row r="76" spans="1:5" ht="45">
      <c r="A76" s="70" t="s">
        <v>142</v>
      </c>
      <c r="B76" s="78" t="s">
        <v>143</v>
      </c>
      <c r="C76" s="82"/>
      <c r="D76" s="84">
        <f>SUM(D77)</f>
        <v>3989</v>
      </c>
      <c r="E76" s="84">
        <f>SUM(E77)</f>
        <v>5284.4</v>
      </c>
    </row>
    <row r="77" spans="1:5" ht="30">
      <c r="A77" s="95" t="s">
        <v>115</v>
      </c>
      <c r="B77" s="77" t="s">
        <v>143</v>
      </c>
      <c r="C77" s="83">
        <v>200</v>
      </c>
      <c r="D77" s="84">
        <v>3989</v>
      </c>
      <c r="E77" s="84">
        <v>5284.4</v>
      </c>
    </row>
    <row r="78" spans="1:5" ht="60">
      <c r="A78" s="71" t="s">
        <v>144</v>
      </c>
      <c r="B78" s="78" t="s">
        <v>145</v>
      </c>
      <c r="C78" s="82"/>
      <c r="D78" s="84">
        <f>SUM(D79)</f>
        <v>10696</v>
      </c>
      <c r="E78" s="84">
        <f>SUM(E79)</f>
        <v>10846</v>
      </c>
    </row>
    <row r="79" spans="1:5" ht="30">
      <c r="A79" s="95" t="s">
        <v>115</v>
      </c>
      <c r="B79" s="77" t="s">
        <v>145</v>
      </c>
      <c r="C79" s="83">
        <v>200</v>
      </c>
      <c r="D79" s="84">
        <v>10696</v>
      </c>
      <c r="E79" s="84">
        <v>10846</v>
      </c>
    </row>
    <row r="80" spans="1:5" ht="75">
      <c r="A80" s="101" t="s">
        <v>239</v>
      </c>
      <c r="B80" s="15" t="s">
        <v>291</v>
      </c>
      <c r="C80" s="13"/>
      <c r="D80" s="157">
        <f>SUM(D81)</f>
        <v>108</v>
      </c>
      <c r="E80" s="157">
        <f>SUM(E81)</f>
        <v>109.6</v>
      </c>
    </row>
    <row r="81" spans="1:5" ht="30">
      <c r="A81" s="95" t="s">
        <v>115</v>
      </c>
      <c r="B81" s="13" t="s">
        <v>291</v>
      </c>
      <c r="C81" s="13" t="s">
        <v>76</v>
      </c>
      <c r="D81" s="157">
        <v>108</v>
      </c>
      <c r="E81" s="175">
        <v>109.6</v>
      </c>
    </row>
    <row r="82" spans="1:5" ht="45">
      <c r="A82" s="68" t="s">
        <v>127</v>
      </c>
      <c r="B82" s="76" t="s">
        <v>141</v>
      </c>
      <c r="C82" s="82"/>
      <c r="D82" s="84">
        <f>SUM(D83)</f>
        <v>2241.8000000000002</v>
      </c>
      <c r="E82" s="84">
        <f>SUM(E83)</f>
        <v>2241.8000000000002</v>
      </c>
    </row>
    <row r="83" spans="1:5" ht="45">
      <c r="A83" s="69" t="s">
        <v>128</v>
      </c>
      <c r="B83" s="77" t="s">
        <v>134</v>
      </c>
      <c r="C83" s="82"/>
      <c r="D83" s="84">
        <f>SUM(D84,D86,D88,D92,D90)</f>
        <v>2241.8000000000002</v>
      </c>
      <c r="E83" s="84">
        <f>SUM(E84,E86,E88,E92,E90)</f>
        <v>2241.8000000000002</v>
      </c>
    </row>
    <row r="84" spans="1:5" ht="60">
      <c r="A84" s="71" t="s">
        <v>129</v>
      </c>
      <c r="B84" s="78" t="s">
        <v>230</v>
      </c>
      <c r="C84" s="82"/>
      <c r="D84" s="84">
        <f>SUM(D85)</f>
        <v>299</v>
      </c>
      <c r="E84" s="84">
        <f>SUM(E85)</f>
        <v>299</v>
      </c>
    </row>
    <row r="85" spans="1:5" ht="30">
      <c r="A85" s="95" t="s">
        <v>115</v>
      </c>
      <c r="B85" s="77" t="s">
        <v>230</v>
      </c>
      <c r="C85" s="83">
        <v>200</v>
      </c>
      <c r="D85" s="84">
        <v>299</v>
      </c>
      <c r="E85" s="84">
        <v>299</v>
      </c>
    </row>
    <row r="86" spans="1:5" ht="75">
      <c r="A86" s="70" t="s">
        <v>228</v>
      </c>
      <c r="B86" s="78" t="s">
        <v>322</v>
      </c>
      <c r="C86" s="82"/>
      <c r="D86" s="84">
        <f>SUM(D87)</f>
        <v>75</v>
      </c>
      <c r="E86" s="84">
        <f>SUM(E87)</f>
        <v>75</v>
      </c>
    </row>
    <row r="87" spans="1:5" ht="30">
      <c r="A87" s="95" t="s">
        <v>115</v>
      </c>
      <c r="B87" s="77" t="s">
        <v>322</v>
      </c>
      <c r="C87" s="83">
        <v>200</v>
      </c>
      <c r="D87" s="84">
        <v>75</v>
      </c>
      <c r="E87" s="84">
        <v>75</v>
      </c>
    </row>
    <row r="88" spans="1:5" ht="45">
      <c r="A88" s="70" t="s">
        <v>136</v>
      </c>
      <c r="B88" s="78" t="s">
        <v>323</v>
      </c>
      <c r="C88" s="82"/>
      <c r="D88" s="84">
        <f>SUM(D89)</f>
        <v>1644</v>
      </c>
      <c r="E88" s="84">
        <f>SUM(E89)</f>
        <v>1644</v>
      </c>
    </row>
    <row r="89" spans="1:5" ht="15">
      <c r="A89" s="95" t="s">
        <v>74</v>
      </c>
      <c r="B89" s="77" t="s">
        <v>323</v>
      </c>
      <c r="C89" s="83">
        <v>800</v>
      </c>
      <c r="D89" s="84">
        <v>1644</v>
      </c>
      <c r="E89" s="84">
        <v>1644</v>
      </c>
    </row>
    <row r="90" spans="1:5" ht="60">
      <c r="A90" s="101" t="s">
        <v>238</v>
      </c>
      <c r="B90" s="61" t="s">
        <v>290</v>
      </c>
      <c r="C90" s="13"/>
      <c r="D90" s="157">
        <f>SUM(D91)</f>
        <v>23.8</v>
      </c>
      <c r="E90" s="157">
        <f>SUM(E91)</f>
        <v>23.8</v>
      </c>
    </row>
    <row r="91" spans="1:5" ht="15">
      <c r="A91" s="95" t="s">
        <v>74</v>
      </c>
      <c r="B91" s="16" t="s">
        <v>290</v>
      </c>
      <c r="C91" s="13" t="s">
        <v>77</v>
      </c>
      <c r="D91" s="157">
        <v>23.8</v>
      </c>
      <c r="E91" s="157">
        <v>23.8</v>
      </c>
    </row>
    <row r="92" spans="1:5" ht="45">
      <c r="A92" s="70" t="s">
        <v>137</v>
      </c>
      <c r="B92" s="78" t="s">
        <v>231</v>
      </c>
      <c r="C92" s="82"/>
      <c r="D92" s="84">
        <f>SUM(D93)</f>
        <v>200</v>
      </c>
      <c r="E92" s="84">
        <f>SUM(E93)</f>
        <v>200</v>
      </c>
    </row>
    <row r="93" spans="1:5" ht="15">
      <c r="A93" s="95" t="s">
        <v>74</v>
      </c>
      <c r="B93" s="77" t="s">
        <v>231</v>
      </c>
      <c r="C93" s="83">
        <v>800</v>
      </c>
      <c r="D93" s="84">
        <v>200</v>
      </c>
      <c r="E93" s="84">
        <v>200</v>
      </c>
    </row>
    <row r="94" spans="1:5" ht="110.25">
      <c r="A94" s="81" t="s">
        <v>326</v>
      </c>
      <c r="B94" s="79" t="s">
        <v>95</v>
      </c>
      <c r="C94" s="87"/>
      <c r="D94" s="88">
        <f>SUM(D95,D124,D128)</f>
        <v>18541.900000000001</v>
      </c>
      <c r="E94" s="88">
        <f>SUM(E95,E124,E128)</f>
        <v>18533.2</v>
      </c>
    </row>
    <row r="95" spans="1:5" ht="45">
      <c r="A95" s="68" t="s">
        <v>88</v>
      </c>
      <c r="B95" s="76" t="s">
        <v>96</v>
      </c>
      <c r="C95" s="82"/>
      <c r="D95" s="84">
        <f>SUM(D96,D103)</f>
        <v>16524.400000000001</v>
      </c>
      <c r="E95" s="84">
        <f>SUM(E96,E103)</f>
        <v>16532.400000000001</v>
      </c>
    </row>
    <row r="96" spans="1:5" ht="30">
      <c r="A96" s="69" t="s">
        <v>89</v>
      </c>
      <c r="B96" s="77" t="s">
        <v>97</v>
      </c>
      <c r="C96" s="82"/>
      <c r="D96" s="84">
        <f>SUM(D97,D101)</f>
        <v>15493.6</v>
      </c>
      <c r="E96" s="84">
        <f>SUM(E97,E101)</f>
        <v>15493.6</v>
      </c>
    </row>
    <row r="97" spans="1:5" ht="30">
      <c r="A97" s="70" t="s">
        <v>221</v>
      </c>
      <c r="B97" s="78" t="s">
        <v>87</v>
      </c>
      <c r="C97" s="82"/>
      <c r="D97" s="84">
        <f>SUM(D98:D100)</f>
        <v>14682.6</v>
      </c>
      <c r="E97" s="84">
        <f>SUM(E98:E100)</f>
        <v>14682.6</v>
      </c>
    </row>
    <row r="98" spans="1:5" ht="60">
      <c r="A98" s="95" t="s">
        <v>73</v>
      </c>
      <c r="B98" s="77" t="s">
        <v>87</v>
      </c>
      <c r="C98" s="83">
        <v>100</v>
      </c>
      <c r="D98" s="84">
        <v>11502.8</v>
      </c>
      <c r="E98" s="84">
        <v>11502.8</v>
      </c>
    </row>
    <row r="99" spans="1:5" ht="30">
      <c r="A99" s="95" t="s">
        <v>115</v>
      </c>
      <c r="B99" s="77" t="s">
        <v>87</v>
      </c>
      <c r="C99" s="83">
        <v>200</v>
      </c>
      <c r="D99" s="84">
        <v>3091.6</v>
      </c>
      <c r="E99" s="84">
        <v>3091.6</v>
      </c>
    </row>
    <row r="100" spans="1:5" ht="15">
      <c r="A100" s="95" t="s">
        <v>74</v>
      </c>
      <c r="B100" s="77" t="s">
        <v>87</v>
      </c>
      <c r="C100" s="83">
        <v>800</v>
      </c>
      <c r="D100" s="84">
        <v>88.2</v>
      </c>
      <c r="E100" s="84">
        <v>88.2</v>
      </c>
    </row>
    <row r="101" spans="1:5" ht="15">
      <c r="A101" s="70" t="s">
        <v>198</v>
      </c>
      <c r="B101" s="78" t="s">
        <v>197</v>
      </c>
      <c r="C101" s="82"/>
      <c r="D101" s="84">
        <f>SUM(D102)</f>
        <v>811</v>
      </c>
      <c r="E101" s="84">
        <f>SUM(E102)</f>
        <v>811</v>
      </c>
    </row>
    <row r="102" spans="1:5" ht="15">
      <c r="A102" s="95" t="s">
        <v>78</v>
      </c>
      <c r="B102" s="77" t="s">
        <v>197</v>
      </c>
      <c r="C102" s="83">
        <v>300</v>
      </c>
      <c r="D102" s="84">
        <v>811</v>
      </c>
      <c r="E102" s="84">
        <v>811</v>
      </c>
    </row>
    <row r="103" spans="1:5" ht="30">
      <c r="A103" s="69" t="s">
        <v>90</v>
      </c>
      <c r="B103" s="77" t="s">
        <v>98</v>
      </c>
      <c r="C103" s="82"/>
      <c r="D103" s="84">
        <f>SUM(D104,D106,D108,D110,D113,D116,D120,D122,D118)</f>
        <v>1030.8</v>
      </c>
      <c r="E103" s="84">
        <f>SUM(E104,E106,E108,E110,E113,E116,E120,E122,E118)</f>
        <v>1038.8</v>
      </c>
    </row>
    <row r="104" spans="1:5" ht="75">
      <c r="A104" s="71" t="s">
        <v>200</v>
      </c>
      <c r="B104" s="78" t="s">
        <v>199</v>
      </c>
      <c r="C104" s="82"/>
      <c r="D104" s="84">
        <f>SUM(D105)</f>
        <v>29.4</v>
      </c>
      <c r="E104" s="84">
        <f>SUM(E105)</f>
        <v>29.4</v>
      </c>
    </row>
    <row r="105" spans="1:5" ht="15">
      <c r="A105" s="95" t="s">
        <v>78</v>
      </c>
      <c r="B105" s="77" t="s">
        <v>199</v>
      </c>
      <c r="C105" s="83">
        <v>300</v>
      </c>
      <c r="D105" s="84">
        <v>29.4</v>
      </c>
      <c r="E105" s="84">
        <v>29.4</v>
      </c>
    </row>
    <row r="106" spans="1:5" ht="120">
      <c r="A106" s="70" t="s">
        <v>99</v>
      </c>
      <c r="B106" s="78" t="s">
        <v>100</v>
      </c>
      <c r="C106" s="82"/>
      <c r="D106" s="84">
        <f>SUM(D107)</f>
        <v>1</v>
      </c>
      <c r="E106" s="84">
        <f>SUM(E107)</f>
        <v>1</v>
      </c>
    </row>
    <row r="107" spans="1:5" ht="30">
      <c r="A107" s="95" t="s">
        <v>115</v>
      </c>
      <c r="B107" s="77" t="s">
        <v>100</v>
      </c>
      <c r="C107" s="83">
        <v>200</v>
      </c>
      <c r="D107" s="84">
        <v>1</v>
      </c>
      <c r="E107" s="84">
        <v>1</v>
      </c>
    </row>
    <row r="108" spans="1:5" ht="45">
      <c r="A108" s="72" t="s">
        <v>101</v>
      </c>
      <c r="B108" s="78" t="s">
        <v>102</v>
      </c>
      <c r="C108" s="82"/>
      <c r="D108" s="84">
        <f>SUM(D109)</f>
        <v>1</v>
      </c>
      <c r="E108" s="84">
        <f>SUM(E109)</f>
        <v>1</v>
      </c>
    </row>
    <row r="109" spans="1:5" ht="60">
      <c r="A109" s="95" t="s">
        <v>73</v>
      </c>
      <c r="B109" s="77" t="s">
        <v>102</v>
      </c>
      <c r="C109" s="83">
        <v>100</v>
      </c>
      <c r="D109" s="84">
        <v>1</v>
      </c>
      <c r="E109" s="84">
        <v>1</v>
      </c>
    </row>
    <row r="110" spans="1:5" ht="45">
      <c r="A110" s="71" t="s">
        <v>103</v>
      </c>
      <c r="B110" s="78" t="s">
        <v>104</v>
      </c>
      <c r="C110" s="82"/>
      <c r="D110" s="84">
        <f>SUM(D111:D112)</f>
        <v>272</v>
      </c>
      <c r="E110" s="84">
        <f>SUM(E111:E112)</f>
        <v>280</v>
      </c>
    </row>
    <row r="111" spans="1:5" ht="60">
      <c r="A111" s="95" t="s">
        <v>73</v>
      </c>
      <c r="B111" s="77" t="s">
        <v>104</v>
      </c>
      <c r="C111" s="83">
        <v>100</v>
      </c>
      <c r="D111" s="84">
        <v>236.6</v>
      </c>
      <c r="E111" s="84">
        <v>236.6</v>
      </c>
    </row>
    <row r="112" spans="1:5" ht="30">
      <c r="A112" s="95" t="s">
        <v>115</v>
      </c>
      <c r="B112" s="77" t="s">
        <v>104</v>
      </c>
      <c r="C112" s="83">
        <v>200</v>
      </c>
      <c r="D112" s="84">
        <v>35.4</v>
      </c>
      <c r="E112" s="84">
        <v>43.4</v>
      </c>
    </row>
    <row r="113" spans="1:5" ht="45">
      <c r="A113" s="70" t="s">
        <v>105</v>
      </c>
      <c r="B113" s="78" t="s">
        <v>106</v>
      </c>
      <c r="C113" s="82"/>
      <c r="D113" s="84">
        <f>SUM(D114:D115)</f>
        <v>45</v>
      </c>
      <c r="E113" s="84">
        <f>SUM(E114:E115)</f>
        <v>45</v>
      </c>
    </row>
    <row r="114" spans="1:5" ht="60">
      <c r="A114" s="95" t="s">
        <v>73</v>
      </c>
      <c r="B114" s="77" t="s">
        <v>106</v>
      </c>
      <c r="C114" s="83">
        <v>100</v>
      </c>
      <c r="D114" s="84">
        <v>17</v>
      </c>
      <c r="E114" s="84">
        <v>17</v>
      </c>
    </row>
    <row r="115" spans="1:5" ht="30">
      <c r="A115" s="95" t="s">
        <v>115</v>
      </c>
      <c r="B115" s="77" t="s">
        <v>106</v>
      </c>
      <c r="C115" s="83">
        <v>200</v>
      </c>
      <c r="D115" s="84">
        <v>28</v>
      </c>
      <c r="E115" s="84">
        <v>28</v>
      </c>
    </row>
    <row r="116" spans="1:5" ht="60">
      <c r="A116" s="70" t="s">
        <v>107</v>
      </c>
      <c r="B116" s="78" t="s">
        <v>108</v>
      </c>
      <c r="C116" s="82"/>
      <c r="D116" s="84">
        <f>SUM(D117)</f>
        <v>8</v>
      </c>
      <c r="E116" s="84">
        <f>SUM(E117)</f>
        <v>8</v>
      </c>
    </row>
    <row r="117" spans="1:5" ht="30">
      <c r="A117" s="95" t="s">
        <v>115</v>
      </c>
      <c r="B117" s="77" t="s">
        <v>108</v>
      </c>
      <c r="C117" s="83">
        <v>200</v>
      </c>
      <c r="D117" s="84">
        <v>8</v>
      </c>
      <c r="E117" s="84">
        <v>8</v>
      </c>
    </row>
    <row r="118" spans="1:5" ht="60">
      <c r="A118" s="101" t="s">
        <v>277</v>
      </c>
      <c r="B118" s="78" t="s">
        <v>278</v>
      </c>
      <c r="C118" s="83"/>
      <c r="D118" s="84">
        <f>SUM(D119)</f>
        <v>89</v>
      </c>
      <c r="E118" s="84">
        <f>SUM(E119)</f>
        <v>89</v>
      </c>
    </row>
    <row r="119" spans="1:5" ht="15">
      <c r="A119" s="95" t="s">
        <v>27</v>
      </c>
      <c r="B119" s="77" t="s">
        <v>278</v>
      </c>
      <c r="C119" s="83">
        <v>500</v>
      </c>
      <c r="D119" s="84">
        <v>89</v>
      </c>
      <c r="E119" s="84">
        <v>89</v>
      </c>
    </row>
    <row r="120" spans="1:5" ht="45">
      <c r="A120" s="70" t="s">
        <v>91</v>
      </c>
      <c r="B120" s="78" t="s">
        <v>122</v>
      </c>
      <c r="C120" s="82"/>
      <c r="D120" s="84">
        <f>SUM(D121)</f>
        <v>583.6</v>
      </c>
      <c r="E120" s="84">
        <f>SUM(E121)</f>
        <v>583.6</v>
      </c>
    </row>
    <row r="121" spans="1:5" ht="15">
      <c r="A121" s="95" t="s">
        <v>27</v>
      </c>
      <c r="B121" s="77" t="s">
        <v>122</v>
      </c>
      <c r="C121" s="83">
        <v>500</v>
      </c>
      <c r="D121" s="84">
        <v>583.6</v>
      </c>
      <c r="E121" s="84">
        <v>583.6</v>
      </c>
    </row>
    <row r="122" spans="1:5" ht="45">
      <c r="A122" s="172" t="s">
        <v>274</v>
      </c>
      <c r="B122" s="9" t="s">
        <v>273</v>
      </c>
      <c r="C122" s="10"/>
      <c r="D122" s="158">
        <f>SUM(D123)</f>
        <v>1.8</v>
      </c>
      <c r="E122" s="158">
        <f>SUM(E123)</f>
        <v>1.8</v>
      </c>
    </row>
    <row r="123" spans="1:5" ht="30">
      <c r="A123" s="95" t="s">
        <v>82</v>
      </c>
      <c r="B123" s="10" t="s">
        <v>273</v>
      </c>
      <c r="C123" s="10" t="s">
        <v>76</v>
      </c>
      <c r="D123" s="158">
        <v>1.8</v>
      </c>
      <c r="E123" s="158">
        <v>1.8</v>
      </c>
    </row>
    <row r="124" spans="1:5" ht="30">
      <c r="A124" s="68" t="s">
        <v>116</v>
      </c>
      <c r="B124" s="76" t="s">
        <v>120</v>
      </c>
      <c r="C124" s="82"/>
      <c r="D124" s="84">
        <f>SUM(D126)</f>
        <v>901.8</v>
      </c>
      <c r="E124" s="84">
        <f>SUM(E126)</f>
        <v>901.8</v>
      </c>
    </row>
    <row r="125" spans="1:5" ht="30">
      <c r="A125" s="69" t="s">
        <v>117</v>
      </c>
      <c r="B125" s="77" t="s">
        <v>119</v>
      </c>
      <c r="C125" s="82"/>
      <c r="D125" s="84">
        <f>SUM(D126)</f>
        <v>901.8</v>
      </c>
      <c r="E125" s="84">
        <f>SUM(E126)</f>
        <v>901.8</v>
      </c>
    </row>
    <row r="126" spans="1:5" ht="15">
      <c r="A126" s="70" t="s">
        <v>118</v>
      </c>
      <c r="B126" s="78" t="s">
        <v>121</v>
      </c>
      <c r="C126" s="82"/>
      <c r="D126" s="84">
        <f>SUM(D127:D127)</f>
        <v>901.8</v>
      </c>
      <c r="E126" s="84">
        <f>SUM(E127:E127)</f>
        <v>901.8</v>
      </c>
    </row>
    <row r="127" spans="1:5" ht="60">
      <c r="A127" s="95" t="s">
        <v>73</v>
      </c>
      <c r="B127" s="77" t="s">
        <v>121</v>
      </c>
      <c r="C127" s="83">
        <v>100</v>
      </c>
      <c r="D127" s="84">
        <v>901.8</v>
      </c>
      <c r="E127" s="84">
        <v>901.8</v>
      </c>
    </row>
    <row r="128" spans="1:5" ht="45">
      <c r="A128" s="68" t="s">
        <v>109</v>
      </c>
      <c r="B128" s="76" t="s">
        <v>114</v>
      </c>
      <c r="C128" s="82"/>
      <c r="D128" s="84">
        <f>SUM(D129)</f>
        <v>1115.7</v>
      </c>
      <c r="E128" s="84">
        <f>SUM(E129)</f>
        <v>1099</v>
      </c>
    </row>
    <row r="129" spans="1:5" ht="45">
      <c r="A129" s="69" t="s">
        <v>110</v>
      </c>
      <c r="B129" s="77" t="s">
        <v>112</v>
      </c>
      <c r="C129" s="82"/>
      <c r="D129" s="84">
        <f>SUM(D130,D132,D134)</f>
        <v>1115.7</v>
      </c>
      <c r="E129" s="84">
        <f>SUM(E130,E132,E134)</f>
        <v>1099</v>
      </c>
    </row>
    <row r="130" spans="1:5" ht="75">
      <c r="A130" s="71" t="s">
        <v>111</v>
      </c>
      <c r="B130" s="78" t="s">
        <v>113</v>
      </c>
      <c r="C130" s="82"/>
      <c r="D130" s="84">
        <f>SUM(D131)</f>
        <v>879</v>
      </c>
      <c r="E130" s="84">
        <f>SUM(E131)</f>
        <v>879</v>
      </c>
    </row>
    <row r="131" spans="1:5" ht="30">
      <c r="A131" s="95" t="s">
        <v>115</v>
      </c>
      <c r="B131" s="77" t="s">
        <v>113</v>
      </c>
      <c r="C131" s="83">
        <v>200</v>
      </c>
      <c r="D131" s="84">
        <v>879</v>
      </c>
      <c r="E131" s="84">
        <v>879</v>
      </c>
    </row>
    <row r="132" spans="1:5" ht="15">
      <c r="A132" s="70" t="s">
        <v>261</v>
      </c>
      <c r="B132" s="78" t="s">
        <v>259</v>
      </c>
      <c r="C132" s="82"/>
      <c r="D132" s="84">
        <f>SUM(D133)</f>
        <v>4.7</v>
      </c>
      <c r="E132" s="84">
        <f>SUM(E133)</f>
        <v>0</v>
      </c>
    </row>
    <row r="133" spans="1:5" ht="15">
      <c r="A133" s="95" t="s">
        <v>260</v>
      </c>
      <c r="B133" s="77" t="s">
        <v>259</v>
      </c>
      <c r="C133" s="83">
        <v>700</v>
      </c>
      <c r="D133" s="84">
        <v>4.7</v>
      </c>
      <c r="E133" s="84">
        <v>0</v>
      </c>
    </row>
    <row r="134" spans="1:5" ht="30">
      <c r="A134" s="70" t="s">
        <v>218</v>
      </c>
      <c r="B134" s="78" t="s">
        <v>219</v>
      </c>
      <c r="C134" s="82"/>
      <c r="D134" s="84">
        <f>SUM(D135)</f>
        <v>232</v>
      </c>
      <c r="E134" s="84">
        <f>SUM(E135)</f>
        <v>220</v>
      </c>
    </row>
    <row r="135" spans="1:5" ht="15">
      <c r="A135" s="95" t="s">
        <v>27</v>
      </c>
      <c r="B135" s="77" t="s">
        <v>219</v>
      </c>
      <c r="C135" s="83">
        <v>500</v>
      </c>
      <c r="D135" s="84">
        <v>232</v>
      </c>
      <c r="E135" s="84">
        <v>220</v>
      </c>
    </row>
    <row r="136" spans="1:5" ht="63">
      <c r="A136" s="81" t="s">
        <v>333</v>
      </c>
      <c r="B136" s="79" t="s">
        <v>186</v>
      </c>
      <c r="C136" s="87"/>
      <c r="D136" s="88">
        <f>SUM(D137)</f>
        <v>2407</v>
      </c>
      <c r="E136" s="88">
        <f>SUM(E137)</f>
        <v>2815</v>
      </c>
    </row>
    <row r="137" spans="1:5" ht="45">
      <c r="A137" s="68" t="s">
        <v>183</v>
      </c>
      <c r="B137" s="76" t="s">
        <v>187</v>
      </c>
      <c r="C137" s="82"/>
      <c r="D137" s="84">
        <f>SUM(D138,D141,D146)</f>
        <v>2407</v>
      </c>
      <c r="E137" s="84">
        <f>SUM(E138,E141,E146)</f>
        <v>2815</v>
      </c>
    </row>
    <row r="138" spans="1:5" ht="30">
      <c r="A138" s="117" t="s">
        <v>270</v>
      </c>
      <c r="B138" s="19" t="s">
        <v>269</v>
      </c>
      <c r="C138" s="19"/>
      <c r="D138" s="157">
        <f t="shared" ref="D138:E139" si="2">SUM(D139)</f>
        <v>0</v>
      </c>
      <c r="E138" s="157">
        <f t="shared" si="2"/>
        <v>745</v>
      </c>
    </row>
    <row r="139" spans="1:5" ht="75">
      <c r="A139" s="117" t="s">
        <v>325</v>
      </c>
      <c r="B139" s="19" t="s">
        <v>324</v>
      </c>
      <c r="C139" s="19"/>
      <c r="D139" s="157">
        <f t="shared" si="2"/>
        <v>0</v>
      </c>
      <c r="E139" s="157">
        <f t="shared" si="2"/>
        <v>745</v>
      </c>
    </row>
    <row r="140" spans="1:5" ht="60">
      <c r="A140" s="95" t="s">
        <v>268</v>
      </c>
      <c r="B140" s="20" t="s">
        <v>324</v>
      </c>
      <c r="C140" s="13" t="s">
        <v>267</v>
      </c>
      <c r="D140" s="158">
        <v>0</v>
      </c>
      <c r="E140" s="158">
        <v>745</v>
      </c>
    </row>
    <row r="141" spans="1:5" ht="30">
      <c r="A141" s="69" t="s">
        <v>203</v>
      </c>
      <c r="B141" s="77" t="s">
        <v>205</v>
      </c>
      <c r="C141" s="82"/>
      <c r="D141" s="84">
        <f>SUM(D142,D144)</f>
        <v>1311</v>
      </c>
      <c r="E141" s="84">
        <f>SUM(E142,E144)</f>
        <v>1311</v>
      </c>
    </row>
    <row r="142" spans="1:5" ht="60">
      <c r="A142" s="70" t="s">
        <v>204</v>
      </c>
      <c r="B142" s="78" t="s">
        <v>206</v>
      </c>
      <c r="C142" s="82"/>
      <c r="D142" s="84">
        <f>SUM(D143)</f>
        <v>1211</v>
      </c>
      <c r="E142" s="84">
        <f>SUM(E143)</f>
        <v>1211</v>
      </c>
    </row>
    <row r="143" spans="1:5" ht="30">
      <c r="A143" s="95" t="s">
        <v>83</v>
      </c>
      <c r="B143" s="77" t="s">
        <v>206</v>
      </c>
      <c r="C143" s="83">
        <v>600</v>
      </c>
      <c r="D143" s="84">
        <v>1211</v>
      </c>
      <c r="E143" s="84">
        <v>1211</v>
      </c>
    </row>
    <row r="144" spans="1:5" ht="60">
      <c r="A144" s="117" t="s">
        <v>251</v>
      </c>
      <c r="B144" s="15" t="s">
        <v>247</v>
      </c>
      <c r="C144" s="15"/>
      <c r="D144" s="158">
        <f>SUM(D145)</f>
        <v>100</v>
      </c>
      <c r="E144" s="158">
        <f>SUM(E145)</f>
        <v>100</v>
      </c>
    </row>
    <row r="145" spans="1:5" ht="30">
      <c r="A145" s="95" t="s">
        <v>83</v>
      </c>
      <c r="B145" s="13" t="s">
        <v>247</v>
      </c>
      <c r="C145" s="13" t="s">
        <v>80</v>
      </c>
      <c r="D145" s="158">
        <v>100</v>
      </c>
      <c r="E145" s="158">
        <v>100</v>
      </c>
    </row>
    <row r="146" spans="1:5" ht="30">
      <c r="A146" s="69" t="s">
        <v>184</v>
      </c>
      <c r="B146" s="77" t="s">
        <v>188</v>
      </c>
      <c r="C146" s="82"/>
      <c r="D146" s="84">
        <f>SUM(D149,D151,D147,D153)</f>
        <v>1096</v>
      </c>
      <c r="E146" s="84">
        <f>SUM(E149,E151,E147,E153)</f>
        <v>759</v>
      </c>
    </row>
    <row r="147" spans="1:5" ht="45">
      <c r="A147" s="70" t="s">
        <v>265</v>
      </c>
      <c r="B147" s="78" t="s">
        <v>264</v>
      </c>
      <c r="C147" s="82"/>
      <c r="D147" s="84">
        <f>SUM(D148:D148)</f>
        <v>334</v>
      </c>
      <c r="E147" s="84">
        <f>SUM(E148:E148)</f>
        <v>0</v>
      </c>
    </row>
    <row r="148" spans="1:5" ht="30">
      <c r="A148" s="95" t="s">
        <v>83</v>
      </c>
      <c r="B148" s="77" t="s">
        <v>264</v>
      </c>
      <c r="C148" s="83">
        <v>600</v>
      </c>
      <c r="D148" s="84">
        <v>334</v>
      </c>
      <c r="E148" s="84">
        <v>0</v>
      </c>
    </row>
    <row r="149" spans="1:5" ht="60">
      <c r="A149" s="70" t="s">
        <v>201</v>
      </c>
      <c r="B149" s="78" t="s">
        <v>202</v>
      </c>
      <c r="C149" s="82"/>
      <c r="D149" s="84">
        <f>SUM(D150)</f>
        <v>251</v>
      </c>
      <c r="E149" s="84">
        <f>SUM(E150)</f>
        <v>251</v>
      </c>
    </row>
    <row r="150" spans="1:5" ht="30">
      <c r="A150" s="95" t="s">
        <v>83</v>
      </c>
      <c r="B150" s="77" t="s">
        <v>202</v>
      </c>
      <c r="C150" s="83">
        <v>600</v>
      </c>
      <c r="D150" s="84">
        <v>251</v>
      </c>
      <c r="E150" s="84">
        <v>251</v>
      </c>
    </row>
    <row r="151" spans="1:5" ht="45">
      <c r="A151" s="70" t="s">
        <v>185</v>
      </c>
      <c r="B151" s="78" t="s">
        <v>189</v>
      </c>
      <c r="C151" s="82"/>
      <c r="D151" s="84">
        <f>SUM(D152)</f>
        <v>475</v>
      </c>
      <c r="E151" s="84">
        <f>SUM(E152)</f>
        <v>475</v>
      </c>
    </row>
    <row r="152" spans="1:5" ht="30">
      <c r="A152" s="95" t="s">
        <v>83</v>
      </c>
      <c r="B152" s="77" t="s">
        <v>189</v>
      </c>
      <c r="C152" s="83">
        <v>600</v>
      </c>
      <c r="D152" s="84">
        <v>475</v>
      </c>
      <c r="E152" s="84">
        <v>475</v>
      </c>
    </row>
    <row r="153" spans="1:5" ht="60">
      <c r="A153" s="101" t="s">
        <v>280</v>
      </c>
      <c r="B153" s="61" t="s">
        <v>281</v>
      </c>
      <c r="C153" s="16"/>
      <c r="D153" s="157">
        <f>SUM(D154:D155)</f>
        <v>36</v>
      </c>
      <c r="E153" s="157">
        <f>SUM(E154:E155)</f>
        <v>33</v>
      </c>
    </row>
    <row r="154" spans="1:5" ht="15">
      <c r="A154" s="95" t="s">
        <v>27</v>
      </c>
      <c r="B154" s="16" t="s">
        <v>281</v>
      </c>
      <c r="C154" s="16" t="s">
        <v>81</v>
      </c>
      <c r="D154" s="157">
        <v>8</v>
      </c>
      <c r="E154" s="157">
        <v>7</v>
      </c>
    </row>
    <row r="155" spans="1:5" ht="30">
      <c r="A155" s="95" t="s">
        <v>83</v>
      </c>
      <c r="B155" s="16" t="s">
        <v>281</v>
      </c>
      <c r="C155" s="16" t="s">
        <v>80</v>
      </c>
      <c r="D155" s="157">
        <v>28</v>
      </c>
      <c r="E155" s="157">
        <v>26</v>
      </c>
    </row>
    <row r="156" spans="1:5" ht="94.5">
      <c r="A156" s="81" t="s">
        <v>332</v>
      </c>
      <c r="B156" s="79" t="s">
        <v>210</v>
      </c>
      <c r="C156" s="87"/>
      <c r="D156" s="88">
        <f>SUM(D157)</f>
        <v>909</v>
      </c>
      <c r="E156" s="88">
        <f>SUM(E157)</f>
        <v>896</v>
      </c>
    </row>
    <row r="157" spans="1:5" ht="60">
      <c r="A157" s="68" t="s">
        <v>207</v>
      </c>
      <c r="B157" s="76" t="s">
        <v>211</v>
      </c>
      <c r="C157" s="82"/>
      <c r="D157" s="84">
        <f>SUM(D158)</f>
        <v>909</v>
      </c>
      <c r="E157" s="84">
        <f>SUM(E158)</f>
        <v>896</v>
      </c>
    </row>
    <row r="158" spans="1:5" ht="45">
      <c r="A158" s="73" t="s">
        <v>208</v>
      </c>
      <c r="B158" s="77" t="s">
        <v>212</v>
      </c>
      <c r="C158" s="82"/>
      <c r="D158" s="84">
        <f>SUM(D159,D161,D163)</f>
        <v>909</v>
      </c>
      <c r="E158" s="84">
        <f>SUM(E159,E161,E163)</f>
        <v>896</v>
      </c>
    </row>
    <row r="159" spans="1:5" ht="15">
      <c r="A159" s="72" t="s">
        <v>209</v>
      </c>
      <c r="B159" s="78" t="s">
        <v>213</v>
      </c>
      <c r="C159" s="82"/>
      <c r="D159" s="84">
        <f>SUM(D160:D160)</f>
        <v>667</v>
      </c>
      <c r="E159" s="84">
        <f>SUM(E160:E160)</f>
        <v>667</v>
      </c>
    </row>
    <row r="160" spans="1:5" ht="30">
      <c r="A160" s="95" t="s">
        <v>115</v>
      </c>
      <c r="B160" s="77" t="s">
        <v>213</v>
      </c>
      <c r="C160" s="83">
        <v>200</v>
      </c>
      <c r="D160" s="84">
        <v>667</v>
      </c>
      <c r="E160" s="84">
        <v>667</v>
      </c>
    </row>
    <row r="161" spans="1:5" ht="30">
      <c r="A161" s="117" t="s">
        <v>214</v>
      </c>
      <c r="B161" s="15" t="s">
        <v>215</v>
      </c>
      <c r="C161" s="15"/>
      <c r="D161" s="157">
        <f>SUM(D162:D162)</f>
        <v>232</v>
      </c>
      <c r="E161" s="157">
        <f>SUM(E162:E162)</f>
        <v>219</v>
      </c>
    </row>
    <row r="162" spans="1:5" ht="30">
      <c r="A162" s="95" t="s">
        <v>115</v>
      </c>
      <c r="B162" s="13" t="s">
        <v>215</v>
      </c>
      <c r="C162" s="12" t="s">
        <v>76</v>
      </c>
      <c r="D162" s="175">
        <v>232</v>
      </c>
      <c r="E162" s="175">
        <v>219</v>
      </c>
    </row>
    <row r="163" spans="1:5" ht="45">
      <c r="A163" s="101" t="s">
        <v>216</v>
      </c>
      <c r="B163" s="15" t="s">
        <v>217</v>
      </c>
      <c r="C163" s="12"/>
      <c r="D163" s="175">
        <f>SUM(D164)</f>
        <v>10</v>
      </c>
      <c r="E163" s="175">
        <f>SUM(E164)</f>
        <v>10</v>
      </c>
    </row>
    <row r="164" spans="1:5" ht="30">
      <c r="A164" s="95" t="s">
        <v>115</v>
      </c>
      <c r="B164" s="13" t="s">
        <v>217</v>
      </c>
      <c r="C164" s="12" t="s">
        <v>76</v>
      </c>
      <c r="D164" s="175">
        <v>10</v>
      </c>
      <c r="E164" s="175">
        <v>10</v>
      </c>
    </row>
    <row r="165" spans="1:5" ht="15.75">
      <c r="A165" s="81" t="s">
        <v>84</v>
      </c>
      <c r="B165" s="79" t="s">
        <v>222</v>
      </c>
      <c r="C165" s="87"/>
      <c r="D165" s="88">
        <f>SUM(D166)</f>
        <v>888.9</v>
      </c>
      <c r="E165" s="88">
        <f>SUM(E166)</f>
        <v>888.9</v>
      </c>
    </row>
    <row r="166" spans="1:5" ht="30">
      <c r="A166" s="70" t="s">
        <v>85</v>
      </c>
      <c r="B166" s="78" t="s">
        <v>223</v>
      </c>
      <c r="C166" s="82"/>
      <c r="D166" s="84">
        <f>SUM(D167)</f>
        <v>888.9</v>
      </c>
      <c r="E166" s="84">
        <f>SUM(E167)</f>
        <v>888.9</v>
      </c>
    </row>
    <row r="167" spans="1:5" ht="60">
      <c r="A167" s="95" t="s">
        <v>73</v>
      </c>
      <c r="B167" s="77" t="s">
        <v>223</v>
      </c>
      <c r="C167" s="83">
        <v>100</v>
      </c>
      <c r="D167" s="84">
        <v>888.9</v>
      </c>
      <c r="E167" s="84">
        <v>888.9</v>
      </c>
    </row>
    <row r="168" spans="1:5" ht="15.75">
      <c r="A168" s="159" t="s">
        <v>244</v>
      </c>
      <c r="B168" s="160" t="s">
        <v>242</v>
      </c>
      <c r="C168" s="25"/>
      <c r="D168" s="100">
        <f>SUM(D169)</f>
        <v>562.6</v>
      </c>
      <c r="E168" s="100">
        <f>SUM(E169)</f>
        <v>562.6</v>
      </c>
    </row>
    <row r="169" spans="1:5" ht="30">
      <c r="A169" s="108" t="s">
        <v>85</v>
      </c>
      <c r="B169" s="15" t="s">
        <v>243</v>
      </c>
      <c r="C169" s="9"/>
      <c r="D169" s="157">
        <f>SUM(D170:D171)</f>
        <v>562.6</v>
      </c>
      <c r="E169" s="157">
        <f>SUM(E170:E171)</f>
        <v>562.6</v>
      </c>
    </row>
    <row r="170" spans="1:5" ht="60">
      <c r="A170" s="95" t="s">
        <v>73</v>
      </c>
      <c r="B170" s="13" t="s">
        <v>243</v>
      </c>
      <c r="C170" s="10" t="s">
        <v>75</v>
      </c>
      <c r="D170" s="157">
        <v>481.4</v>
      </c>
      <c r="E170" s="157">
        <v>481.4</v>
      </c>
    </row>
    <row r="171" spans="1:5" ht="30">
      <c r="A171" s="95" t="s">
        <v>115</v>
      </c>
      <c r="B171" s="13" t="s">
        <v>243</v>
      </c>
      <c r="C171" s="10" t="s">
        <v>76</v>
      </c>
      <c r="D171" s="157">
        <v>81.2</v>
      </c>
      <c r="E171" s="157">
        <v>81.2</v>
      </c>
    </row>
    <row r="172" spans="1:5" ht="15.75">
      <c r="A172" s="81" t="s">
        <v>86</v>
      </c>
      <c r="B172" s="79" t="s">
        <v>224</v>
      </c>
      <c r="C172" s="87"/>
      <c r="D172" s="88">
        <f>SUM(D173)</f>
        <v>295.10000000000002</v>
      </c>
      <c r="E172" s="88">
        <f>SUM(E173)</f>
        <v>295.10000000000002</v>
      </c>
    </row>
    <row r="173" spans="1:5" ht="30">
      <c r="A173" s="70" t="s">
        <v>85</v>
      </c>
      <c r="B173" s="78" t="s">
        <v>225</v>
      </c>
      <c r="C173" s="82"/>
      <c r="D173" s="84">
        <f>SUM(D174:D175)</f>
        <v>295.10000000000002</v>
      </c>
      <c r="E173" s="84">
        <f>SUM(E174:E175)</f>
        <v>295.10000000000002</v>
      </c>
    </row>
    <row r="174" spans="1:5" ht="60">
      <c r="A174" s="95" t="s">
        <v>73</v>
      </c>
      <c r="B174" s="77" t="s">
        <v>225</v>
      </c>
      <c r="C174" s="83">
        <v>100</v>
      </c>
      <c r="D174" s="157">
        <v>217.4</v>
      </c>
      <c r="E174" s="157">
        <v>217.4</v>
      </c>
    </row>
    <row r="175" spans="1:5" ht="30">
      <c r="A175" s="95" t="s">
        <v>115</v>
      </c>
      <c r="B175" s="77" t="s">
        <v>225</v>
      </c>
      <c r="C175" s="83">
        <v>200</v>
      </c>
      <c r="D175" s="157">
        <v>77.7</v>
      </c>
      <c r="E175" s="157">
        <v>77.7</v>
      </c>
    </row>
    <row r="176" spans="1:5" ht="31.5">
      <c r="A176" s="99" t="s">
        <v>232</v>
      </c>
      <c r="B176" s="79" t="s">
        <v>233</v>
      </c>
      <c r="C176" s="86"/>
      <c r="D176" s="100">
        <f t="shared" ref="D176:E178" si="3">SUM(D177)</f>
        <v>224</v>
      </c>
      <c r="E176" s="100">
        <f t="shared" si="3"/>
        <v>224</v>
      </c>
    </row>
    <row r="177" spans="1:5" ht="15">
      <c r="A177" s="101" t="s">
        <v>234</v>
      </c>
      <c r="B177" s="78" t="s">
        <v>92</v>
      </c>
      <c r="C177" s="82"/>
      <c r="D177" s="84">
        <f t="shared" si="3"/>
        <v>224</v>
      </c>
      <c r="E177" s="84">
        <f t="shared" si="3"/>
        <v>224</v>
      </c>
    </row>
    <row r="178" spans="1:5" ht="45">
      <c r="A178" s="70" t="s">
        <v>93</v>
      </c>
      <c r="B178" s="78" t="s">
        <v>94</v>
      </c>
      <c r="C178" s="82"/>
      <c r="D178" s="84">
        <f t="shared" si="3"/>
        <v>224</v>
      </c>
      <c r="E178" s="84">
        <f t="shared" si="3"/>
        <v>224</v>
      </c>
    </row>
    <row r="179" spans="1:5" ht="15">
      <c r="A179" s="95" t="s">
        <v>74</v>
      </c>
      <c r="B179" s="77" t="s">
        <v>94</v>
      </c>
      <c r="C179" s="83">
        <v>800</v>
      </c>
      <c r="D179" s="84">
        <v>224</v>
      </c>
      <c r="E179" s="84">
        <v>224</v>
      </c>
    </row>
    <row r="180" spans="1:5" ht="19.5" thickBot="1">
      <c r="A180" s="91" t="s">
        <v>235</v>
      </c>
      <c r="B180" s="92"/>
      <c r="C180" s="93"/>
      <c r="D180" s="94">
        <f>SUM(D11,D42,D50,D55,D66,D73,D94,D136,D156,D165,D172,D176,D168)</f>
        <v>121444.80000000002</v>
      </c>
      <c r="E180" s="94">
        <f>SUM(E11,E42,E50,E55,E66,E73,E94,E136,E156,E165,E172,E176,E168)</f>
        <v>123007.8</v>
      </c>
    </row>
  </sheetData>
  <mergeCells count="11">
    <mergeCell ref="A9:A10"/>
    <mergeCell ref="B9:B10"/>
    <mergeCell ref="C9:C10"/>
    <mergeCell ref="D9:E9"/>
    <mergeCell ref="A7:E7"/>
    <mergeCell ref="D8:E8"/>
    <mergeCell ref="A1:E1"/>
    <mergeCell ref="A2:E2"/>
    <mergeCell ref="A3:E3"/>
    <mergeCell ref="A4:E4"/>
    <mergeCell ref="A5:E5"/>
  </mergeCells>
  <pageMargins left="0.59055118110236227" right="0.19685039370078741" top="0.19685039370078741" bottom="0.19685039370078741" header="0.31496062992125984" footer="0.31496062992125984"/>
  <pageSetup paperSize="9" scale="8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 </vt:lpstr>
      <vt:lpstr>ЦС 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PC</cp:lastModifiedBy>
  <cp:lastPrinted>2017-11-16T10:32:50Z</cp:lastPrinted>
  <dcterms:created xsi:type="dcterms:W3CDTF">2012-12-11T08:33:08Z</dcterms:created>
  <dcterms:modified xsi:type="dcterms:W3CDTF">2018-11-20T09:06:42Z</dcterms:modified>
</cp:coreProperties>
</file>