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2"/>
  </bookViews>
  <sheets>
    <sheet name="получатели " sheetId="4" r:id="rId1"/>
    <sheet name="отрасли  " sheetId="5" r:id="rId2"/>
    <sheet name="ЦС " sheetId="6" r:id="rId3"/>
  </sheets>
  <definedNames>
    <definedName name="_xlnm.Print_Titles" localSheetId="0">'получатели '!$12:$13</definedName>
  </definedNames>
  <calcPr calcId="125725"/>
</workbook>
</file>

<file path=xl/calcChain.xml><?xml version="1.0" encoding="utf-8"?>
<calcChain xmlns="http://schemas.openxmlformats.org/spreadsheetml/2006/main">
  <c r="E159" i="6"/>
  <c r="D159"/>
  <c r="E25"/>
  <c r="D25"/>
  <c r="E34"/>
  <c r="D34"/>
  <c r="E141"/>
  <c r="D141"/>
  <c r="E138"/>
  <c r="D138"/>
  <c r="E53"/>
  <c r="D53"/>
  <c r="G236" i="5"/>
  <c r="F236"/>
  <c r="G239"/>
  <c r="F239"/>
  <c r="G195"/>
  <c r="G194" s="1"/>
  <c r="G193" s="1"/>
  <c r="G192" s="1"/>
  <c r="F195"/>
  <c r="F194" s="1"/>
  <c r="F193" s="1"/>
  <c r="F192" s="1"/>
  <c r="G160"/>
  <c r="G159" s="1"/>
  <c r="G158" s="1"/>
  <c r="G157" s="1"/>
  <c r="F160"/>
  <c r="F159" s="1"/>
  <c r="F158" s="1"/>
  <c r="F157" s="1"/>
  <c r="G174"/>
  <c r="F174"/>
  <c r="G142"/>
  <c r="F142"/>
  <c r="G90"/>
  <c r="F90"/>
  <c r="D137" i="6" l="1"/>
  <c r="E137"/>
  <c r="G235" i="5"/>
  <c r="F235"/>
  <c r="H226" i="4"/>
  <c r="G226"/>
  <c r="H247"/>
  <c r="H246" s="1"/>
  <c r="H245" s="1"/>
  <c r="H244" s="1"/>
  <c r="G247"/>
  <c r="G246" s="1"/>
  <c r="G245" s="1"/>
  <c r="G244" s="1"/>
  <c r="H212"/>
  <c r="H211" s="1"/>
  <c r="H210" s="1"/>
  <c r="H209" s="1"/>
  <c r="G212"/>
  <c r="G211" s="1"/>
  <c r="G210" s="1"/>
  <c r="G209" s="1"/>
  <c r="H194"/>
  <c r="G194"/>
  <c r="H126" l="1"/>
  <c r="G126"/>
  <c r="H123"/>
  <c r="H122" s="1"/>
  <c r="G123"/>
  <c r="H62"/>
  <c r="G62"/>
  <c r="E58" i="6"/>
  <c r="E57" s="1"/>
  <c r="E56" s="1"/>
  <c r="E55" s="1"/>
  <c r="D58"/>
  <c r="D57" s="1"/>
  <c r="D56" s="1"/>
  <c r="D55" s="1"/>
  <c r="E23"/>
  <c r="D23"/>
  <c r="G122" i="4" l="1"/>
  <c r="G97" i="5" l="1"/>
  <c r="G96" s="1"/>
  <c r="G95" s="1"/>
  <c r="G94" s="1"/>
  <c r="G93" s="1"/>
  <c r="F97"/>
  <c r="F96" s="1"/>
  <c r="F95" s="1"/>
  <c r="F94" s="1"/>
  <c r="F93" s="1"/>
  <c r="H171" i="4"/>
  <c r="H170" s="1"/>
  <c r="H169" s="1"/>
  <c r="H168" s="1"/>
  <c r="H167" s="1"/>
  <c r="H166" s="1"/>
  <c r="G171"/>
  <c r="G170" s="1"/>
  <c r="G169" s="1"/>
  <c r="G168" s="1"/>
  <c r="G167" s="1"/>
  <c r="G166" s="1"/>
  <c r="E132" i="6" l="1"/>
  <c r="D132"/>
  <c r="G104" i="5"/>
  <c r="G103" s="1"/>
  <c r="G102" s="1"/>
  <c r="G101" s="1"/>
  <c r="G100" s="1"/>
  <c r="F104"/>
  <c r="F103" s="1"/>
  <c r="F102" s="1"/>
  <c r="F101" s="1"/>
  <c r="F100" s="1"/>
  <c r="H178" i="4"/>
  <c r="H177" s="1"/>
  <c r="H176" s="1"/>
  <c r="H175" s="1"/>
  <c r="H174" s="1"/>
  <c r="H173" s="1"/>
  <c r="G178"/>
  <c r="G177" s="1"/>
  <c r="G176" s="1"/>
  <c r="G175" s="1"/>
  <c r="G174" s="1"/>
  <c r="G173" s="1"/>
  <c r="H153" l="1"/>
  <c r="H152" s="1"/>
  <c r="H151" s="1"/>
  <c r="G153"/>
  <c r="G152" s="1"/>
  <c r="G151" s="1"/>
  <c r="G72" i="5"/>
  <c r="F72"/>
  <c r="E104" i="6"/>
  <c r="D104"/>
  <c r="E51"/>
  <c r="E50" s="1"/>
  <c r="D51"/>
  <c r="D50" s="1"/>
  <c r="G140" i="5"/>
  <c r="F140"/>
  <c r="H192" i="4"/>
  <c r="G192"/>
  <c r="E74" i="6"/>
  <c r="D74"/>
  <c r="E156"/>
  <c r="E155" s="1"/>
  <c r="E151"/>
  <c r="E150" s="1"/>
  <c r="E148"/>
  <c r="E147" s="1"/>
  <c r="E145"/>
  <c r="E144" s="1"/>
  <c r="E130"/>
  <c r="E128"/>
  <c r="E125"/>
  <c r="E123"/>
  <c r="E118"/>
  <c r="E116"/>
  <c r="E112"/>
  <c r="E108"/>
  <c r="E106"/>
  <c r="E102"/>
  <c r="E99"/>
  <c r="E96"/>
  <c r="E94"/>
  <c r="E92"/>
  <c r="E90"/>
  <c r="E87"/>
  <c r="E83"/>
  <c r="E78"/>
  <c r="E77" s="1"/>
  <c r="E72"/>
  <c r="E70"/>
  <c r="E65"/>
  <c r="E63"/>
  <c r="E48"/>
  <c r="E47" s="1"/>
  <c r="E43"/>
  <c r="E42" s="1"/>
  <c r="E41" s="1"/>
  <c r="E39"/>
  <c r="E37"/>
  <c r="E32"/>
  <c r="E30"/>
  <c r="E28"/>
  <c r="E26"/>
  <c r="E21"/>
  <c r="E19"/>
  <c r="E17"/>
  <c r="G213" i="5"/>
  <c r="G212" s="1"/>
  <c r="G211" s="1"/>
  <c r="G210" s="1"/>
  <c r="G121"/>
  <c r="F121"/>
  <c r="G247"/>
  <c r="G246" s="1"/>
  <c r="G245" s="1"/>
  <c r="G244" s="1"/>
  <c r="G243" s="1"/>
  <c r="G242" s="1"/>
  <c r="G229"/>
  <c r="G228" s="1"/>
  <c r="G227" s="1"/>
  <c r="G223"/>
  <c r="G222" s="1"/>
  <c r="G220"/>
  <c r="G219" s="1"/>
  <c r="G208"/>
  <c r="G207" s="1"/>
  <c r="G201"/>
  <c r="G200" s="1"/>
  <c r="G199" s="1"/>
  <c r="G198" s="1"/>
  <c r="G197" s="1"/>
  <c r="G190"/>
  <c r="G188"/>
  <c r="G182"/>
  <c r="G181" s="1"/>
  <c r="G179"/>
  <c r="G178" s="1"/>
  <c r="G172"/>
  <c r="G170"/>
  <c r="G168"/>
  <c r="G166"/>
  <c r="G155"/>
  <c r="G153"/>
  <c r="G151"/>
  <c r="G149"/>
  <c r="G134"/>
  <c r="G133" s="1"/>
  <c r="G132" s="1"/>
  <c r="G131" s="1"/>
  <c r="G130" s="1"/>
  <c r="G128"/>
  <c r="G127" s="1"/>
  <c r="G126" s="1"/>
  <c r="G125" s="1"/>
  <c r="G124" s="1"/>
  <c r="G119"/>
  <c r="G117"/>
  <c r="G111"/>
  <c r="G110" s="1"/>
  <c r="G89"/>
  <c r="G88" s="1"/>
  <c r="G87" s="1"/>
  <c r="G86" s="1"/>
  <c r="G83"/>
  <c r="G82" s="1"/>
  <c r="G81" s="1"/>
  <c r="G80" s="1"/>
  <c r="G79" s="1"/>
  <c r="G78" s="1"/>
  <c r="G76"/>
  <c r="G75" s="1"/>
  <c r="G74" s="1"/>
  <c r="G70"/>
  <c r="G67"/>
  <c r="G64"/>
  <c r="G62"/>
  <c r="G60"/>
  <c r="G57"/>
  <c r="G56" s="1"/>
  <c r="G51"/>
  <c r="G50" s="1"/>
  <c r="G46"/>
  <c r="G45" s="1"/>
  <c r="G42"/>
  <c r="G41" s="1"/>
  <c r="G40" s="1"/>
  <c r="G39" s="1"/>
  <c r="G36"/>
  <c r="G35" s="1"/>
  <c r="G34" s="1"/>
  <c r="G33" s="1"/>
  <c r="G32" s="1"/>
  <c r="G28"/>
  <c r="G27" s="1"/>
  <c r="G26" s="1"/>
  <c r="G25" s="1"/>
  <c r="G24" s="1"/>
  <c r="G21"/>
  <c r="G20" s="1"/>
  <c r="G19" s="1"/>
  <c r="G17"/>
  <c r="G16" s="1"/>
  <c r="G15" s="1"/>
  <c r="E115" i="6" l="1"/>
  <c r="E76"/>
  <c r="E127"/>
  <c r="G165" i="5"/>
  <c r="G164" s="1"/>
  <c r="G163" s="1"/>
  <c r="G187"/>
  <c r="G186" s="1"/>
  <c r="G185" s="1"/>
  <c r="G184" s="1"/>
  <c r="G148"/>
  <c r="G147" s="1"/>
  <c r="G146" s="1"/>
  <c r="G145" s="1"/>
  <c r="G109"/>
  <c r="G108" s="1"/>
  <c r="G107" s="1"/>
  <c r="G139"/>
  <c r="G138" s="1"/>
  <c r="G137" s="1"/>
  <c r="G136" s="1"/>
  <c r="G123" s="1"/>
  <c r="F139"/>
  <c r="F138" s="1"/>
  <c r="F137" s="1"/>
  <c r="F136" s="1"/>
  <c r="H191" i="4"/>
  <c r="H190" s="1"/>
  <c r="H189" s="1"/>
  <c r="H188" s="1"/>
  <c r="G191"/>
  <c r="G190" s="1"/>
  <c r="G189" s="1"/>
  <c r="G188" s="1"/>
  <c r="E111" i="6"/>
  <c r="E110"/>
  <c r="E69"/>
  <c r="E68" s="1"/>
  <c r="E136"/>
  <c r="E135" s="1"/>
  <c r="E89"/>
  <c r="E82"/>
  <c r="E46"/>
  <c r="E45" s="1"/>
  <c r="G234" i="5"/>
  <c r="G233" s="1"/>
  <c r="G232" s="1"/>
  <c r="G231" s="1"/>
  <c r="G59"/>
  <c r="G55" s="1"/>
  <c r="G226"/>
  <c r="G225" s="1"/>
  <c r="E62" i="6"/>
  <c r="E61" s="1"/>
  <c r="E60" s="1"/>
  <c r="E122"/>
  <c r="E114"/>
  <c r="E36"/>
  <c r="E16"/>
  <c r="E154"/>
  <c r="G116" i="5"/>
  <c r="G115" s="1"/>
  <c r="G114" s="1"/>
  <c r="G113" s="1"/>
  <c r="G49"/>
  <c r="G48" s="1"/>
  <c r="G218"/>
  <c r="G217" s="1"/>
  <c r="G216" s="1"/>
  <c r="G206"/>
  <c r="G205" s="1"/>
  <c r="G204" s="1"/>
  <c r="G203" s="1"/>
  <c r="G177"/>
  <c r="G176" s="1"/>
  <c r="G38"/>
  <c r="G85"/>
  <c r="E121" i="6" l="1"/>
  <c r="E120" s="1"/>
  <c r="G99" i="5"/>
  <c r="E67" i="6"/>
  <c r="E15"/>
  <c r="E14" s="1"/>
  <c r="E81"/>
  <c r="E80" s="1"/>
  <c r="G215" i="5"/>
  <c r="G54"/>
  <c r="G53" s="1"/>
  <c r="G162"/>
  <c r="G144" s="1"/>
  <c r="G14" l="1"/>
  <c r="G250" s="1"/>
  <c r="H80" i="4" l="1"/>
  <c r="G80"/>
  <c r="H269" l="1"/>
  <c r="H268" s="1"/>
  <c r="H267" s="1"/>
  <c r="H266" s="1"/>
  <c r="H261"/>
  <c r="H260" s="1"/>
  <c r="H259" s="1"/>
  <c r="H258" s="1"/>
  <c r="H257" s="1"/>
  <c r="H256" s="1"/>
  <c r="H254"/>
  <c r="H253" s="1"/>
  <c r="H252" s="1"/>
  <c r="H251" s="1"/>
  <c r="H250" s="1"/>
  <c r="H249" s="1"/>
  <c r="H242"/>
  <c r="H240"/>
  <c r="H234"/>
  <c r="H233" s="1"/>
  <c r="H231"/>
  <c r="H230" s="1"/>
  <c r="H224"/>
  <c r="H222"/>
  <c r="H220"/>
  <c r="H218"/>
  <c r="H207"/>
  <c r="H205"/>
  <c r="H203"/>
  <c r="H201"/>
  <c r="H186"/>
  <c r="H185" s="1"/>
  <c r="H184" s="1"/>
  <c r="H183" s="1"/>
  <c r="H182" s="1"/>
  <c r="H181" s="1"/>
  <c r="H164"/>
  <c r="H163" s="1"/>
  <c r="H162" s="1"/>
  <c r="H161" s="1"/>
  <c r="H160" s="1"/>
  <c r="H159" s="1"/>
  <c r="H157"/>
  <c r="H156" s="1"/>
  <c r="H155" s="1"/>
  <c r="H147"/>
  <c r="H146" s="1"/>
  <c r="H141"/>
  <c r="H140" s="1"/>
  <c r="H139" s="1"/>
  <c r="H138" s="1"/>
  <c r="H137" s="1"/>
  <c r="H133"/>
  <c r="H132" s="1"/>
  <c r="H131" s="1"/>
  <c r="H130" s="1"/>
  <c r="H129" s="1"/>
  <c r="H116"/>
  <c r="H115" s="1"/>
  <c r="H113"/>
  <c r="H112" s="1"/>
  <c r="H106"/>
  <c r="H105" s="1"/>
  <c r="H104" s="1"/>
  <c r="H103" s="1"/>
  <c r="H101"/>
  <c r="H100" s="1"/>
  <c r="H94"/>
  <c r="H93" s="1"/>
  <c r="H92" s="1"/>
  <c r="H91" s="1"/>
  <c r="H90" s="1"/>
  <c r="H89" s="1"/>
  <c r="H87"/>
  <c r="H86" s="1"/>
  <c r="H85" s="1"/>
  <c r="H84" s="1"/>
  <c r="H83" s="1"/>
  <c r="H82" s="1"/>
  <c r="H78"/>
  <c r="H76"/>
  <c r="H70"/>
  <c r="H69" s="1"/>
  <c r="H61"/>
  <c r="H60" s="1"/>
  <c r="H59" s="1"/>
  <c r="H58" s="1"/>
  <c r="H57" s="1"/>
  <c r="H55"/>
  <c r="H52"/>
  <c r="H49"/>
  <c r="H47"/>
  <c r="H45"/>
  <c r="H39"/>
  <c r="H38" s="1"/>
  <c r="H37" s="1"/>
  <c r="H36" s="1"/>
  <c r="H35" s="1"/>
  <c r="H31"/>
  <c r="H30" s="1"/>
  <c r="H29" s="1"/>
  <c r="H28" s="1"/>
  <c r="H27" s="1"/>
  <c r="H25"/>
  <c r="H24" s="1"/>
  <c r="H23" s="1"/>
  <c r="H18"/>
  <c r="H17" s="1"/>
  <c r="H16" s="1"/>
  <c r="H15" s="1"/>
  <c r="H14" s="1"/>
  <c r="D156" i="6"/>
  <c r="D155" s="1"/>
  <c r="D151"/>
  <c r="D150" s="1"/>
  <c r="D148"/>
  <c r="D147" s="1"/>
  <c r="D145"/>
  <c r="D144" s="1"/>
  <c r="D130"/>
  <c r="D128"/>
  <c r="D125"/>
  <c r="D123"/>
  <c r="D118"/>
  <c r="D116"/>
  <c r="D112"/>
  <c r="D108"/>
  <c r="D106"/>
  <c r="D102"/>
  <c r="D99"/>
  <c r="D96"/>
  <c r="D94"/>
  <c r="D92"/>
  <c r="D90"/>
  <c r="D87"/>
  <c r="D83"/>
  <c r="D78"/>
  <c r="D77" s="1"/>
  <c r="D72"/>
  <c r="D70"/>
  <c r="D65"/>
  <c r="D63"/>
  <c r="D48"/>
  <c r="D47" s="1"/>
  <c r="D46" s="1"/>
  <c r="D43"/>
  <c r="D42" s="1"/>
  <c r="D41" s="1"/>
  <c r="D39"/>
  <c r="D37"/>
  <c r="D32"/>
  <c r="D30"/>
  <c r="D28"/>
  <c r="D26"/>
  <c r="D21"/>
  <c r="D19"/>
  <c r="D17"/>
  <c r="F247" i="5"/>
  <c r="F246" s="1"/>
  <c r="F245" s="1"/>
  <c r="F244" s="1"/>
  <c r="F243" s="1"/>
  <c r="F242" s="1"/>
  <c r="F229"/>
  <c r="F228" s="1"/>
  <c r="F227" s="1"/>
  <c r="F223"/>
  <c r="F222" s="1"/>
  <c r="F220"/>
  <c r="F219" s="1"/>
  <c r="F213"/>
  <c r="F212" s="1"/>
  <c r="F211" s="1"/>
  <c r="F210" s="1"/>
  <c r="F208"/>
  <c r="F207" s="1"/>
  <c r="F201"/>
  <c r="F200" s="1"/>
  <c r="F199" s="1"/>
  <c r="F198" s="1"/>
  <c r="F197" s="1"/>
  <c r="F190"/>
  <c r="F188"/>
  <c r="F182"/>
  <c r="F181" s="1"/>
  <c r="F179"/>
  <c r="F178" s="1"/>
  <c r="F172"/>
  <c r="F170"/>
  <c r="F168"/>
  <c r="F166"/>
  <c r="F155"/>
  <c r="F153"/>
  <c r="F151"/>
  <c r="F149"/>
  <c r="F134"/>
  <c r="F133" s="1"/>
  <c r="F132" s="1"/>
  <c r="F131" s="1"/>
  <c r="F130" s="1"/>
  <c r="F128"/>
  <c r="F127" s="1"/>
  <c r="F126" s="1"/>
  <c r="F125" s="1"/>
  <c r="F124" s="1"/>
  <c r="F119"/>
  <c r="F117"/>
  <c r="F111"/>
  <c r="F110" s="1"/>
  <c r="F89"/>
  <c r="F88" s="1"/>
  <c r="F87" s="1"/>
  <c r="F86" s="1"/>
  <c r="F83"/>
  <c r="F82" s="1"/>
  <c r="F81" s="1"/>
  <c r="F80" s="1"/>
  <c r="F79" s="1"/>
  <c r="F78" s="1"/>
  <c r="F76"/>
  <c r="F75" s="1"/>
  <c r="F74" s="1"/>
  <c r="F70"/>
  <c r="F67"/>
  <c r="F64"/>
  <c r="F62"/>
  <c r="F60"/>
  <c r="F57"/>
  <c r="F56" s="1"/>
  <c r="F51"/>
  <c r="F50" s="1"/>
  <c r="F46"/>
  <c r="F45" s="1"/>
  <c r="F42"/>
  <c r="F41" s="1"/>
  <c r="F40" s="1"/>
  <c r="F39" s="1"/>
  <c r="F36"/>
  <c r="F35" s="1"/>
  <c r="F34" s="1"/>
  <c r="F33" s="1"/>
  <c r="F32" s="1"/>
  <c r="F28"/>
  <c r="F27" s="1"/>
  <c r="F26" s="1"/>
  <c r="F25" s="1"/>
  <c r="F24" s="1"/>
  <c r="F21"/>
  <c r="F20" s="1"/>
  <c r="F19" s="1"/>
  <c r="F17"/>
  <c r="F16" s="1"/>
  <c r="F15" s="1"/>
  <c r="G18" i="4"/>
  <c r="G17" s="1"/>
  <c r="G16" s="1"/>
  <c r="G15" s="1"/>
  <c r="G14" s="1"/>
  <c r="G25"/>
  <c r="G24" s="1"/>
  <c r="G23" s="1"/>
  <c r="G31"/>
  <c r="G30" s="1"/>
  <c r="G29" s="1"/>
  <c r="G28" s="1"/>
  <c r="G27" s="1"/>
  <c r="G39"/>
  <c r="G38" s="1"/>
  <c r="G37" s="1"/>
  <c r="G36" s="1"/>
  <c r="G35" s="1"/>
  <c r="G45"/>
  <c r="G47"/>
  <c r="G49"/>
  <c r="G52"/>
  <c r="G55"/>
  <c r="G61"/>
  <c r="G60" s="1"/>
  <c r="G59" s="1"/>
  <c r="G58" s="1"/>
  <c r="G57" s="1"/>
  <c r="G70"/>
  <c r="G69" s="1"/>
  <c r="G76"/>
  <c r="G78"/>
  <c r="G87"/>
  <c r="G86" s="1"/>
  <c r="G85" s="1"/>
  <c r="G84" s="1"/>
  <c r="G83" s="1"/>
  <c r="G82" s="1"/>
  <c r="G94"/>
  <c r="G93" s="1"/>
  <c r="G92" s="1"/>
  <c r="G91" s="1"/>
  <c r="G90" s="1"/>
  <c r="G89" s="1"/>
  <c r="G101"/>
  <c r="G100" s="1"/>
  <c r="G106"/>
  <c r="G105" s="1"/>
  <c r="G104" s="1"/>
  <c r="G103" s="1"/>
  <c r="G113"/>
  <c r="G112" s="1"/>
  <c r="G116"/>
  <c r="G115" s="1"/>
  <c r="G133"/>
  <c r="G132" s="1"/>
  <c r="G131" s="1"/>
  <c r="G130" s="1"/>
  <c r="G129" s="1"/>
  <c r="G141"/>
  <c r="G140" s="1"/>
  <c r="G139" s="1"/>
  <c r="G138" s="1"/>
  <c r="G137" s="1"/>
  <c r="G147"/>
  <c r="G146" s="1"/>
  <c r="G157"/>
  <c r="G156" s="1"/>
  <c r="G155" s="1"/>
  <c r="G150" s="1"/>
  <c r="G149" s="1"/>
  <c r="G164"/>
  <c r="G163" s="1"/>
  <c r="G162" s="1"/>
  <c r="G161" s="1"/>
  <c r="G160" s="1"/>
  <c r="G159" s="1"/>
  <c r="G186"/>
  <c r="G185" s="1"/>
  <c r="G184" s="1"/>
  <c r="G183" s="1"/>
  <c r="G182" s="1"/>
  <c r="G181" s="1"/>
  <c r="G201"/>
  <c r="G203"/>
  <c r="G205"/>
  <c r="G207"/>
  <c r="G218"/>
  <c r="G220"/>
  <c r="G222"/>
  <c r="G224"/>
  <c r="G231"/>
  <c r="G230" s="1"/>
  <c r="G234"/>
  <c r="G233" s="1"/>
  <c r="G240"/>
  <c r="G242"/>
  <c r="G254"/>
  <c r="G253" s="1"/>
  <c r="G252" s="1"/>
  <c r="G251" s="1"/>
  <c r="G250" s="1"/>
  <c r="G249" s="1"/>
  <c r="G261"/>
  <c r="G260" s="1"/>
  <c r="G259" s="1"/>
  <c r="G258" s="1"/>
  <c r="G257" s="1"/>
  <c r="G256" s="1"/>
  <c r="G269"/>
  <c r="G268" s="1"/>
  <c r="G267" s="1"/>
  <c r="G266" s="1"/>
  <c r="D115" i="6" l="1"/>
  <c r="D114" s="1"/>
  <c r="D127"/>
  <c r="F165" i="5"/>
  <c r="F164" s="1"/>
  <c r="F163" s="1"/>
  <c r="F109"/>
  <c r="F108" s="1"/>
  <c r="F107" s="1"/>
  <c r="F187"/>
  <c r="F186" s="1"/>
  <c r="F185" s="1"/>
  <c r="F184" s="1"/>
  <c r="G217" i="4"/>
  <c r="G216" s="1"/>
  <c r="G215" s="1"/>
  <c r="H217"/>
  <c r="H216" s="1"/>
  <c r="H215" s="1"/>
  <c r="F148" i="5"/>
  <c r="F147" s="1"/>
  <c r="F146" s="1"/>
  <c r="F145" s="1"/>
  <c r="D111" i="6"/>
  <c r="D110"/>
  <c r="D69"/>
  <c r="D68" s="1"/>
  <c r="F59" i="5"/>
  <c r="F55" s="1"/>
  <c r="H150" i="4"/>
  <c r="H149" s="1"/>
  <c r="D89" i="6"/>
  <c r="D82"/>
  <c r="F123" i="5"/>
  <c r="D36" i="6"/>
  <c r="D62"/>
  <c r="D61" s="1"/>
  <c r="D60" s="1"/>
  <c r="D16"/>
  <c r="D76"/>
  <c r="D154"/>
  <c r="D122"/>
  <c r="D121" s="1"/>
  <c r="D45"/>
  <c r="D136"/>
  <c r="D135" s="1"/>
  <c r="F226" i="5"/>
  <c r="F225" s="1"/>
  <c r="F85"/>
  <c r="F116"/>
  <c r="F115" s="1"/>
  <c r="F114" s="1"/>
  <c r="F113" s="1"/>
  <c r="F206"/>
  <c r="F205" s="1"/>
  <c r="F204" s="1"/>
  <c r="F203" s="1"/>
  <c r="F49"/>
  <c r="F48" s="1"/>
  <c r="F38"/>
  <c r="F218"/>
  <c r="F217" s="1"/>
  <c r="F216" s="1"/>
  <c r="F234"/>
  <c r="F233" s="1"/>
  <c r="F232" s="1"/>
  <c r="F231" s="1"/>
  <c r="G145" i="4"/>
  <c r="G144" s="1"/>
  <c r="G239"/>
  <c r="G238" s="1"/>
  <c r="G237" s="1"/>
  <c r="G236" s="1"/>
  <c r="H68"/>
  <c r="H67" s="1"/>
  <c r="H66" s="1"/>
  <c r="H75"/>
  <c r="H74" s="1"/>
  <c r="H73" s="1"/>
  <c r="H72" s="1"/>
  <c r="G75"/>
  <c r="G74" s="1"/>
  <c r="G73" s="1"/>
  <c r="G72" s="1"/>
  <c r="G99"/>
  <c r="G98" s="1"/>
  <c r="G97" s="1"/>
  <c r="G96" s="1"/>
  <c r="H229"/>
  <c r="H228" s="1"/>
  <c r="G265"/>
  <c r="G264" s="1"/>
  <c r="G263" s="1"/>
  <c r="H239"/>
  <c r="H238" s="1"/>
  <c r="H237" s="1"/>
  <c r="H236" s="1"/>
  <c r="H111"/>
  <c r="H110" s="1"/>
  <c r="H109" s="1"/>
  <c r="H108" s="1"/>
  <c r="G229"/>
  <c r="G228" s="1"/>
  <c r="G68"/>
  <c r="G67" s="1"/>
  <c r="G66" s="1"/>
  <c r="H145"/>
  <c r="H144" s="1"/>
  <c r="G111"/>
  <c r="G110" s="1"/>
  <c r="G109" s="1"/>
  <c r="G108" s="1"/>
  <c r="G44"/>
  <c r="G43" s="1"/>
  <c r="G200"/>
  <c r="G199" s="1"/>
  <c r="G198" s="1"/>
  <c r="G197" s="1"/>
  <c r="H99"/>
  <c r="H98" s="1"/>
  <c r="H97" s="1"/>
  <c r="H96" s="1"/>
  <c r="G121"/>
  <c r="G120" s="1"/>
  <c r="G119" s="1"/>
  <c r="G118" s="1"/>
  <c r="H44"/>
  <c r="H43" s="1"/>
  <c r="H42" s="1"/>
  <c r="H41" s="1"/>
  <c r="H121"/>
  <c r="H120" s="1"/>
  <c r="H119" s="1"/>
  <c r="H118" s="1"/>
  <c r="H200"/>
  <c r="H199" s="1"/>
  <c r="H198" s="1"/>
  <c r="H197" s="1"/>
  <c r="H265"/>
  <c r="H264" s="1"/>
  <c r="H263" s="1"/>
  <c r="F177" i="5"/>
  <c r="F176" s="1"/>
  <c r="F99" l="1"/>
  <c r="G196" i="4"/>
  <c r="H65"/>
  <c r="G65"/>
  <c r="H22"/>
  <c r="G42"/>
  <c r="D120" i="6"/>
  <c r="F215" i="5"/>
  <c r="D67" i="6"/>
  <c r="D15"/>
  <c r="D14" s="1"/>
  <c r="D81"/>
  <c r="D80" s="1"/>
  <c r="F162" i="5"/>
  <c r="F144" s="1"/>
  <c r="F54"/>
  <c r="F53" s="1"/>
  <c r="H214" i="4"/>
  <c r="H196" s="1"/>
  <c r="G214"/>
  <c r="H136"/>
  <c r="H135" l="1"/>
  <c r="G41"/>
  <c r="G22" s="1"/>
  <c r="G21" s="1"/>
  <c r="H21"/>
  <c r="F14" i="5"/>
  <c r="F250" s="1"/>
  <c r="G136" i="4"/>
  <c r="G135" s="1"/>
  <c r="G272" l="1"/>
  <c r="H272"/>
</calcChain>
</file>

<file path=xl/sharedStrings.xml><?xml version="1.0" encoding="utf-8"?>
<sst xmlns="http://schemas.openxmlformats.org/spreadsheetml/2006/main" count="2321" uniqueCount="288">
  <si>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</si>
  <si>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</si>
  <si>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</si>
  <si>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</si>
  <si>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</si>
  <si>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</si>
  <si>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</si>
  <si>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</si>
  <si>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</si>
  <si>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</si>
  <si>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</si>
  <si>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</si>
  <si>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</si>
  <si>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</si>
  <si>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</si>
  <si>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</si>
  <si>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</si>
  <si>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</si>
  <si>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</si>
  <si>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</si>
  <si>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</si>
  <si>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</si>
  <si>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</si>
  <si>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</si>
  <si>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</si>
  <si>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</si>
  <si>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</si>
  <si>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</si>
  <si>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</si>
  <si>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</si>
  <si>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</si>
  <si>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</si>
  <si>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</si>
  <si>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</si>
  <si>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</si>
  <si>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</si>
  <si>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</si>
  <si>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</si>
  <si>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</si>
  <si>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</si>
  <si>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</si>
  <si>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</si>
  <si>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</si>
  <si>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</si>
  <si>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</si>
  <si>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</si>
  <si>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</si>
  <si>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</si>
  <si>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</si>
  <si>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</si>
  <si>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</si>
  <si>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</si>
  <si>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</si>
  <si>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</si>
  <si>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</si>
  <si>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</si>
  <si>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</si>
  <si>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</si>
  <si>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</si>
  <si>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</si>
  <si>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</si>
  <si>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</si>
  <si>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</si>
  <si>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</si>
  <si>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</si>
  <si>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</si>
  <si>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</si>
  <si>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</si>
  <si>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</si>
  <si>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</si>
  <si>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</si>
  <si>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</si>
  <si>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</si>
  <si>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</si>
  <si>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</si>
  <si>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</si>
  <si>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</si>
  <si>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</si>
  <si>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</si>
  <si>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</si>
  <si>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</si>
  <si>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</si>
  <si>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</si>
  <si>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</si>
  <si>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</si>
  <si>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</si>
  <si>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</si>
  <si>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</si>
  <si>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</si>
  <si>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</si>
  <si>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</si>
  <si>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</si>
  <si>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</si>
  <si>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</si>
  <si>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</si>
  <si>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</si>
  <si>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</si>
  <si>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</si>
  <si>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</si>
  <si>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</si>
  <si>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</si>
  <si>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</si>
  <si>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</si>
  <si>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</si>
  <si>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</si>
  <si>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</si>
  <si>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</si>
  <si>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</si>
  <si>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</si>
  <si>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</si>
  <si>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</si>
  <si>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</si>
  <si>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</si>
  <si>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</si>
  <si>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</si>
  <si>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</si>
  <si>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</si>
  <si>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</si>
  <si>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</si>
  <si>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</si>
  <si>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</si>
  <si>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07 1 02 51180</t>
  </si>
  <si>
    <t>Основное мероприятие «Молодежь»</t>
  </si>
  <si>
    <t>01 0 00 00000</t>
  </si>
  <si>
    <t>01 2 00 00000</t>
  </si>
  <si>
    <t>01 2 02 00000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</si>
  <si>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</si>
  <si>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</si>
  <si>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</si>
  <si>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</si>
  <si>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</si>
  <si>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</si>
  <si>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</si>
  <si>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</si>
  <si>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</si>
  <si>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</si>
  <si>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</si>
  <si>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</si>
  <si>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</si>
  <si>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</si>
  <si>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</si>
  <si>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</si>
  <si>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</si>
  <si>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</si>
  <si>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</si>
  <si>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</si>
  <si>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</si>
  <si>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</si>
  <si>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</si>
  <si>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</si>
  <si>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</si>
  <si>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</si>
  <si>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</si>
  <si>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</si>
  <si>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</si>
  <si>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</si>
  <si>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</si>
  <si>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</si>
  <si>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</si>
  <si>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</si>
  <si>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</si>
  <si>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</si>
  <si>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</si>
  <si>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</si>
  <si>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</si>
  <si>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</si>
  <si>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</si>
  <si>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</si>
  <si>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</si>
  <si>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</si>
  <si>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</si>
  <si>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</si>
  <si>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</si>
  <si>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</si>
  <si>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</si>
  <si>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</si>
  <si>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</si>
  <si>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</si>
  <si>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</si>
  <si>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</si>
  <si>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</si>
  <si>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</si>
  <si>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</si>
  <si>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</si>
  <si>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</si>
  <si>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</si>
  <si>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</si>
  <si>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</si>
  <si>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</si>
  <si>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</si>
  <si>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</si>
  <si>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</si>
  <si>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</si>
  <si>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</si>
  <si>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</si>
  <si>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</si>
  <si>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</si>
  <si>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</si>
  <si>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</si>
  <si>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</si>
  <si>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</si>
  <si>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</si>
  <si>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</si>
  <si>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</si>
  <si>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</si>
  <si>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</si>
  <si>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</si>
  <si>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</si>
  <si>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</si>
  <si>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</si>
  <si>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07 3 01 70000</t>
  </si>
  <si>
    <t>Код ЦСР</t>
  </si>
  <si>
    <t>Расходы на обеспечение функций органов местного самоуправления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</si>
  <si>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</si>
  <si>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</si>
  <si>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</si>
  <si>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</si>
  <si>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</si>
  <si>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</si>
  <si>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</si>
  <si>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06 2 01 41160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</si>
  <si>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</si>
  <si>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</si>
  <si>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</si>
  <si>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</si>
  <si>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</si>
  <si>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</si>
  <si>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</si>
  <si>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</si>
  <si>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</si>
  <si>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</si>
  <si>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</si>
  <si>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</si>
  <si>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</si>
  <si>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</si>
  <si>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</si>
  <si>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</si>
  <si>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</si>
  <si>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сумма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</si>
  <si>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</si>
  <si>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</si>
  <si>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>07 1 02 51200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</si>
  <si>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</si>
  <si>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</si>
  <si>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Иные межбюджетныетрансферты на возиещение затрат по созданию условий для предоставления государственных и муниципальных услуг по принципу "одного окна" на территории сельских поселений Псковской области</t>
  </si>
  <si>
    <t>07 1 02 43050</t>
  </si>
  <si>
    <t>Общеэкономические вопросы</t>
  </si>
  <si>
    <t>08 1 04 43040</t>
  </si>
  <si>
    <t>2021 год</t>
  </si>
  <si>
    <t>06 1 01 W1190</t>
  </si>
  <si>
    <t>04 0 00 00000</t>
  </si>
  <si>
    <t xml:space="preserve">Обеспечение пожарной безопасности
</t>
  </si>
  <si>
    <t>Подпрограмма муниципальной программы "Пожарная безопасность муниципального образования"</t>
  </si>
  <si>
    <t>04 2 00 00000</t>
  </si>
  <si>
    <t>Основное мероприятие "Обеспечение первичных мер пожарной безопасности"</t>
  </si>
  <si>
    <t>04 2 01 00000</t>
  </si>
  <si>
    <t>04 2 01 41340</t>
  </si>
  <si>
    <r>
      <t xml:space="preserve">от                    </t>
    </r>
    <r>
      <rPr>
        <sz val="12"/>
        <rFont val="Times New Roman"/>
        <family val="1"/>
        <charset val="204"/>
      </rPr>
      <t xml:space="preserve"> №      </t>
    </r>
  </si>
  <si>
    <t>и на плановый период 2021 и 2022 годов"</t>
  </si>
  <si>
    <t>Ведомственная структура расходов бюджета муниципального образования "Пустошкинский район" на на плановый период 2021 и 2022 годов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</si>
  <si>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</si>
  <si>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02 1 02 52990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</si>
  <si>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</si>
  <si>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01 1 02 42180</t>
  </si>
  <si>
    <t>Условно утвержденные расходы</t>
  </si>
  <si>
    <t>Дотации на выравнивание бюджетной обеспеченности поселений из бюджета муниципального района</t>
  </si>
  <si>
    <t>Субсидии на обеспечение пожарной безопасности в органах исполнительной власти области и муниципальных образованиях</t>
  </si>
  <si>
    <t>Субсидии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</si>
  <si>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</si>
  <si>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</si>
  <si>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2016-2022 годы </t>
  </si>
  <si>
    <t>Муниципальная программа муниципального образования «Пустошкинский район» «Развитие культуры в Пустошкинском районе» на 2016-2022 годы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</si>
  <si>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2016-2022 годы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</si>
  <si>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2016-2022 годы»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</si>
  <si>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2016-2022 годы»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</si>
  <si>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2016-2022 годы»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</si>
  <si>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 на 2016-2022 годы</t>
    </r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</si>
  <si>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2016-2022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</si>
  <si>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</si>
  <si>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Приложение № 6.1</t>
  </si>
  <si>
    <t xml:space="preserve">"Пустошкинский район" на 2020 год </t>
  </si>
  <si>
    <t>2022 год</t>
  </si>
  <si>
    <t>Приложение № 7.1</t>
  </si>
  <si>
    <t>Приложение № 8.1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</si>
  <si>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2021 и 2022 годов</t>
  </si>
  <si>
    <t>"Пустошкинский район" на 2020 год</t>
  </si>
  <si>
    <t xml:space="preserve">и на плановый период 2021 и 2022 годов" 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</si>
  <si>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2021 и 2022 годов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</si>
</sst>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0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2" xfId="0" applyFont="1" applyFill="1" applyBorder="1" applyAlignment="1">
      <alignment horizontal="justify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4" xfId="0" applyFont="1" applyBorder="1" applyAlignment="1"/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164" fontId="16" fillId="0" borderId="6" xfId="0" applyNumberFormat="1" applyFont="1" applyBorder="1" applyAlignment="1">
      <alignment horizontal="center" vertical="top"/>
    </xf>
    <xf numFmtId="49" fontId="31" fillId="0" borderId="6" xfId="0" applyNumberFormat="1" applyFont="1" applyBorder="1" applyAlignment="1">
      <alignment horizontal="center" vertical="top" wrapText="1"/>
    </xf>
    <xf numFmtId="49" fontId="32" fillId="0" borderId="6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justify" wrapText="1"/>
    </xf>
    <xf numFmtId="49" fontId="9" fillId="0" borderId="6" xfId="0" applyNumberFormat="1" applyFont="1" applyBorder="1" applyAlignment="1">
      <alignment horizontal="center" vertical="top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justify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0" fontId="1" fillId="0" borderId="14" xfId="0" applyFont="1" applyBorder="1" applyAlignment="1">
      <alignment horizontal="center"/>
    </xf>
    <xf numFmtId="49" fontId="8" fillId="3" borderId="4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justify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0" fontId="33" fillId="0" borderId="0" xfId="0" applyFont="1"/>
    <xf numFmtId="0" fontId="17" fillId="8" borderId="4" xfId="0" applyFont="1" applyFill="1" applyBorder="1" applyAlignment="1">
      <alignment horizontal="justify" vertical="top" wrapText="1"/>
    </xf>
    <xf numFmtId="49" fontId="6" fillId="8" borderId="4" xfId="0" applyNumberFormat="1" applyFont="1" applyFill="1" applyBorder="1" applyAlignment="1">
      <alignment horizontal="center" vertical="top" wrapText="1"/>
    </xf>
    <xf numFmtId="49" fontId="17" fillId="8" borderId="4" xfId="0" applyNumberFormat="1" applyFont="1" applyFill="1" applyBorder="1" applyAlignment="1">
      <alignment horizontal="center" vertical="top"/>
    </xf>
    <xf numFmtId="164" fontId="6" fillId="8" borderId="4" xfId="0" applyNumberFormat="1" applyFont="1" applyFill="1" applyBorder="1" applyAlignment="1">
      <alignment horizontal="center" vertical="top" wrapText="1"/>
    </xf>
    <xf numFmtId="0" fontId="12" fillId="7" borderId="8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/>
    </xf>
    <xf numFmtId="0" fontId="17" fillId="4" borderId="4" xfId="0" applyFont="1" applyFill="1" applyBorder="1" applyAlignment="1">
      <alignment horizontal="justify" vertical="top" wrapText="1"/>
    </xf>
    <xf numFmtId="164" fontId="6" fillId="4" borderId="4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7" fillId="3" borderId="1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top" wrapText="1"/>
    </xf>
    <xf numFmtId="0" fontId="2" fillId="7" borderId="19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1" fillId="0" borderId="14" xfId="0" applyFont="1" applyBorder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3"/>
  <sheetViews>
    <sheetView zoomScale="120" zoomScaleNormal="120" zoomScaleSheetLayoutView="100" workbookViewId="0">
      <selection activeCell="A8" sqref="A8:H8"/>
    </sheetView>
  </sheetViews>
  <sheetFormatPr defaultRowHeight="12.75"/>
  <cols>
    <col min="1" max="1" width="64.85546875" style="34" customWidth="1"/>
    <col min="2" max="2" width="5.42578125" style="3" customWidth="1"/>
    <col min="3" max="4" width="5.7109375" style="35" customWidth="1"/>
    <col min="5" max="5" width="14.28515625" style="3" customWidth="1"/>
    <col min="6" max="6" width="6" style="35" customWidth="1"/>
    <col min="7" max="7" width="11.140625" style="36" customWidth="1"/>
    <col min="8" max="8" width="10.5703125" customWidth="1"/>
  </cols>
  <sheetData>
    <row r="1" spans="1:8" ht="15.75">
      <c r="A1" s="199" t="s">
        <v>279</v>
      </c>
      <c r="B1" s="199"/>
      <c r="C1" s="199"/>
      <c r="D1" s="199"/>
      <c r="E1" s="199"/>
      <c r="F1" s="199"/>
      <c r="G1" s="199"/>
      <c r="H1" s="199"/>
    </row>
    <row r="2" spans="1:8" ht="15.75">
      <c r="A2" s="199" t="s">
        <v>0</v>
      </c>
      <c r="B2" s="199"/>
      <c r="C2" s="199"/>
      <c r="D2" s="199"/>
      <c r="E2" s="199"/>
      <c r="F2" s="199"/>
      <c r="G2" s="199"/>
      <c r="H2" s="199"/>
    </row>
    <row r="3" spans="1:8" ht="15.75">
      <c r="A3" s="199" t="s">
        <v>257</v>
      </c>
      <c r="B3" s="199"/>
      <c r="C3" s="199"/>
      <c r="D3" s="199"/>
      <c r="E3" s="199"/>
      <c r="F3" s="199"/>
      <c r="G3" s="199"/>
      <c r="H3" s="199"/>
    </row>
    <row r="4" spans="1:8" ht="15.75">
      <c r="A4" s="199" t="s">
        <v>1</v>
      </c>
      <c r="B4" s="199"/>
      <c r="C4" s="199"/>
      <c r="D4" s="199"/>
      <c r="E4" s="199"/>
      <c r="F4" s="199"/>
      <c r="G4" s="199"/>
      <c r="H4" s="199"/>
    </row>
    <row r="5" spans="1:8" ht="15.75">
      <c r="A5" s="199" t="s">
        <v>280</v>
      </c>
      <c r="B5" s="199"/>
      <c r="C5" s="199"/>
      <c r="D5" s="199"/>
      <c r="E5" s="199"/>
      <c r="F5" s="199"/>
      <c r="G5" s="199"/>
      <c r="H5" s="199"/>
    </row>
    <row r="6" spans="1:8" ht="15.75">
      <c r="A6" s="199" t="s">
        <v>258</v>
      </c>
      <c r="B6" s="199"/>
      <c r="C6" s="199"/>
      <c r="D6" s="199"/>
      <c r="E6" s="199"/>
      <c r="F6" s="199"/>
      <c r="G6" s="199"/>
      <c r="H6" s="199"/>
    </row>
    <row r="7" spans="1:8" ht="15.75">
      <c r="A7" s="199"/>
      <c r="B7" s="199"/>
      <c r="C7" s="199"/>
      <c r="D7" s="199"/>
      <c r="E7" s="199"/>
      <c r="F7" s="199"/>
      <c r="G7" s="199"/>
      <c r="H7" s="199"/>
    </row>
    <row r="8" spans="1:8" ht="15.75">
      <c r="A8" s="199"/>
      <c r="B8" s="199"/>
      <c r="C8" s="199"/>
      <c r="D8" s="199"/>
      <c r="E8" s="199"/>
      <c r="F8" s="199"/>
      <c r="G8" s="199"/>
      <c r="H8" s="199"/>
    </row>
    <row r="9" spans="1:8" ht="15.75">
      <c r="A9" s="162"/>
      <c r="B9" s="162"/>
      <c r="C9" s="162"/>
      <c r="D9" s="162"/>
      <c r="E9" s="180"/>
      <c r="F9" s="162"/>
      <c r="G9" s="162"/>
    </row>
    <row r="10" spans="1:8" ht="42" customHeight="1">
      <c r="A10" s="203" t="s">
        <v>259</v>
      </c>
      <c r="B10" s="203"/>
      <c r="C10" s="203"/>
      <c r="D10" s="203"/>
      <c r="E10" s="203"/>
      <c r="F10" s="203"/>
      <c r="G10" s="203"/>
      <c r="H10" s="203"/>
    </row>
    <row r="11" spans="1:8" ht="19.5" thickBot="1">
      <c r="A11" s="2"/>
      <c r="C11" s="4"/>
      <c r="D11" s="4"/>
      <c r="E11" s="183"/>
      <c r="F11" s="4"/>
      <c r="G11" s="206" t="s">
        <v>2</v>
      </c>
      <c r="H11" s="206"/>
    </row>
    <row r="12" spans="1:8" ht="14.25" customHeight="1" thickTop="1" thickBot="1">
      <c r="A12" s="200" t="s">
        <v>3</v>
      </c>
      <c r="B12" s="202" t="s">
        <v>4</v>
      </c>
      <c r="C12" s="202"/>
      <c r="D12" s="202"/>
      <c r="E12" s="202"/>
      <c r="F12" s="202"/>
      <c r="G12" s="204" t="s">
        <v>238</v>
      </c>
      <c r="H12" s="205"/>
    </row>
    <row r="13" spans="1:8" ht="86.25" thickBot="1">
      <c r="A13" s="201"/>
      <c r="B13" s="5" t="s">
        <v>5</v>
      </c>
      <c r="C13" s="5" t="s">
        <v>6</v>
      </c>
      <c r="D13" s="5" t="s">
        <v>7</v>
      </c>
      <c r="E13" s="5" t="s">
        <v>8</v>
      </c>
      <c r="F13" s="5" t="s">
        <v>9</v>
      </c>
      <c r="G13" s="161" t="s">
        <v>248</v>
      </c>
      <c r="H13" s="161" t="s">
        <v>281</v>
      </c>
    </row>
    <row r="14" spans="1:8" ht="17.25" thickTop="1" thickBot="1">
      <c r="A14" s="102" t="s">
        <v>10</v>
      </c>
      <c r="B14" s="6" t="s">
        <v>11</v>
      </c>
      <c r="C14" s="6"/>
      <c r="D14" s="6"/>
      <c r="E14" s="6"/>
      <c r="F14" s="6"/>
      <c r="G14" s="103">
        <f>SUM(G15)</f>
        <v>413.6</v>
      </c>
      <c r="H14" s="103">
        <f>SUM(H15)</f>
        <v>424.20000000000005</v>
      </c>
    </row>
    <row r="15" spans="1:8" ht="15.75" thickTop="1">
      <c r="A15" s="104" t="s">
        <v>12</v>
      </c>
      <c r="B15" s="51"/>
      <c r="C15" s="62" t="s">
        <v>13</v>
      </c>
      <c r="D15" s="7"/>
      <c r="E15" s="7"/>
      <c r="F15" s="7"/>
      <c r="G15" s="105">
        <f t="shared" ref="G15:H17" si="0">SUM(G16)</f>
        <v>413.6</v>
      </c>
      <c r="H15" s="105">
        <f t="shared" si="0"/>
        <v>424.20000000000005</v>
      </c>
    </row>
    <row r="16" spans="1:8" ht="45">
      <c r="A16" s="106" t="s">
        <v>14</v>
      </c>
      <c r="B16" s="51"/>
      <c r="C16" s="8" t="s">
        <v>13</v>
      </c>
      <c r="D16" s="8" t="s">
        <v>15</v>
      </c>
      <c r="E16" s="8"/>
      <c r="F16" s="8"/>
      <c r="G16" s="107">
        <f t="shared" si="0"/>
        <v>413.6</v>
      </c>
      <c r="H16" s="107">
        <f t="shared" si="0"/>
        <v>424.20000000000005</v>
      </c>
    </row>
    <row r="17" spans="1:8" ht="15">
      <c r="A17" s="108" t="s">
        <v>85</v>
      </c>
      <c r="B17" s="51"/>
      <c r="C17" s="9" t="s">
        <v>13</v>
      </c>
      <c r="D17" s="9" t="s">
        <v>15</v>
      </c>
      <c r="E17" s="15" t="s">
        <v>215</v>
      </c>
      <c r="F17" s="9"/>
      <c r="G17" s="107">
        <f t="shared" si="0"/>
        <v>413.6</v>
      </c>
      <c r="H17" s="107">
        <f t="shared" si="0"/>
        <v>424.20000000000005</v>
      </c>
    </row>
    <row r="18" spans="1:8" ht="15">
      <c r="A18" s="108" t="s">
        <v>84</v>
      </c>
      <c r="B18" s="51"/>
      <c r="C18" s="10" t="s">
        <v>13</v>
      </c>
      <c r="D18" s="10" t="s">
        <v>15</v>
      </c>
      <c r="E18" s="15" t="s">
        <v>216</v>
      </c>
      <c r="F18" s="9"/>
      <c r="G18" s="107">
        <f>SUM(G19:G20)</f>
        <v>413.6</v>
      </c>
      <c r="H18" s="107">
        <f>SUM(H19:H20)</f>
        <v>424.20000000000005</v>
      </c>
    </row>
    <row r="19" spans="1:8" ht="60">
      <c r="A19" s="95" t="s">
        <v>72</v>
      </c>
      <c r="B19" s="51"/>
      <c r="C19" s="10" t="s">
        <v>13</v>
      </c>
      <c r="D19" s="10" t="s">
        <v>15</v>
      </c>
      <c r="E19" s="13" t="s">
        <v>215</v>
      </c>
      <c r="F19" s="10" t="s">
        <v>74</v>
      </c>
      <c r="G19" s="98">
        <v>338.1</v>
      </c>
      <c r="H19" s="98">
        <v>338.1</v>
      </c>
    </row>
    <row r="20" spans="1:8" ht="30.75" thickBot="1">
      <c r="A20" s="95" t="s">
        <v>114</v>
      </c>
      <c r="B20" s="51"/>
      <c r="C20" s="10" t="s">
        <v>13</v>
      </c>
      <c r="D20" s="10" t="s">
        <v>15</v>
      </c>
      <c r="E20" s="13" t="s">
        <v>216</v>
      </c>
      <c r="F20" s="10" t="s">
        <v>75</v>
      </c>
      <c r="G20" s="98">
        <v>75.5</v>
      </c>
      <c r="H20" s="98">
        <v>86.1</v>
      </c>
    </row>
    <row r="21" spans="1:8" ht="17.25" thickTop="1" thickBot="1">
      <c r="A21" s="102" t="s">
        <v>36</v>
      </c>
      <c r="B21" s="6" t="s">
        <v>37</v>
      </c>
      <c r="C21" s="22"/>
      <c r="D21" s="22"/>
      <c r="E21" s="23"/>
      <c r="F21" s="23"/>
      <c r="G21" s="112">
        <f>SUM(G22,G57,G65,G82,G89,G96,G108,G118)</f>
        <v>46985.600000000006</v>
      </c>
      <c r="H21" s="112">
        <f>SUM(H22,H57,H65,H82,H89,H96,H108,H118)</f>
        <v>46627</v>
      </c>
    </row>
    <row r="22" spans="1:8" ht="15.75" thickTop="1">
      <c r="A22" s="104" t="s">
        <v>12</v>
      </c>
      <c r="B22" s="54"/>
      <c r="C22" s="62" t="s">
        <v>13</v>
      </c>
      <c r="D22" s="7"/>
      <c r="E22" s="7"/>
      <c r="F22" s="7"/>
      <c r="G22" s="113">
        <f>SUM(G23,G27,G35,G41)</f>
        <v>14673.900000000001</v>
      </c>
      <c r="H22" s="113">
        <f>SUM(H23,H27,H35,H41)</f>
        <v>14087.7</v>
      </c>
    </row>
    <row r="23" spans="1:8" ht="30">
      <c r="A23" s="96" t="s">
        <v>38</v>
      </c>
      <c r="B23" s="163"/>
      <c r="C23" s="18" t="s">
        <v>13</v>
      </c>
      <c r="D23" s="18" t="s">
        <v>26</v>
      </c>
      <c r="E23" s="15"/>
      <c r="F23" s="15"/>
      <c r="G23" s="107">
        <f t="shared" ref="G23:H25" si="1">SUM(G24)</f>
        <v>1311</v>
      </c>
      <c r="H23" s="107">
        <f t="shared" si="1"/>
        <v>1311</v>
      </c>
    </row>
    <row r="24" spans="1:8" ht="15">
      <c r="A24" s="108" t="s">
        <v>83</v>
      </c>
      <c r="B24" s="163"/>
      <c r="C24" s="15" t="s">
        <v>13</v>
      </c>
      <c r="D24" s="15" t="s">
        <v>26</v>
      </c>
      <c r="E24" s="15" t="s">
        <v>213</v>
      </c>
      <c r="F24" s="15"/>
      <c r="G24" s="107">
        <f t="shared" si="1"/>
        <v>1311</v>
      </c>
      <c r="H24" s="107">
        <f t="shared" si="1"/>
        <v>1311</v>
      </c>
    </row>
    <row r="25" spans="1:8" ht="15">
      <c r="A25" s="108" t="s">
        <v>84</v>
      </c>
      <c r="B25" s="163"/>
      <c r="C25" s="15" t="s">
        <v>13</v>
      </c>
      <c r="D25" s="15" t="s">
        <v>26</v>
      </c>
      <c r="E25" s="15" t="s">
        <v>214</v>
      </c>
      <c r="F25" s="15"/>
      <c r="G25" s="107">
        <f t="shared" si="1"/>
        <v>1311</v>
      </c>
      <c r="H25" s="107">
        <f t="shared" si="1"/>
        <v>1311</v>
      </c>
    </row>
    <row r="26" spans="1:8" ht="60">
      <c r="A26" s="95" t="s">
        <v>72</v>
      </c>
      <c r="B26" s="163"/>
      <c r="C26" s="10" t="s">
        <v>13</v>
      </c>
      <c r="D26" s="10" t="s">
        <v>26</v>
      </c>
      <c r="E26" s="13" t="s">
        <v>214</v>
      </c>
      <c r="F26" s="10" t="s">
        <v>74</v>
      </c>
      <c r="G26" s="98">
        <v>1311</v>
      </c>
      <c r="H26" s="98">
        <v>1311</v>
      </c>
    </row>
    <row r="27" spans="1:8" ht="45">
      <c r="A27" s="96" t="s">
        <v>39</v>
      </c>
      <c r="B27" s="163"/>
      <c r="C27" s="18" t="s">
        <v>13</v>
      </c>
      <c r="D27" s="18" t="s">
        <v>19</v>
      </c>
      <c r="E27" s="18"/>
      <c r="F27" s="18"/>
      <c r="G27" s="107">
        <f t="shared" ref="G27:H30" si="2">SUM(G28)</f>
        <v>12914.500000000002</v>
      </c>
      <c r="H27" s="107">
        <f t="shared" si="2"/>
        <v>12281.300000000001</v>
      </c>
    </row>
    <row r="28" spans="1:8" ht="75">
      <c r="A28" s="108" t="s">
        <v>275</v>
      </c>
      <c r="B28" s="163"/>
      <c r="C28" s="15" t="s">
        <v>13</v>
      </c>
      <c r="D28" s="15" t="s">
        <v>19</v>
      </c>
      <c r="E28" s="15" t="s">
        <v>94</v>
      </c>
      <c r="F28" s="15"/>
      <c r="G28" s="107">
        <f t="shared" si="2"/>
        <v>12914.500000000002</v>
      </c>
      <c r="H28" s="107">
        <f t="shared" si="2"/>
        <v>12281.300000000001</v>
      </c>
    </row>
    <row r="29" spans="1:8" ht="30">
      <c r="A29" s="108" t="s">
        <v>87</v>
      </c>
      <c r="B29" s="163"/>
      <c r="C29" s="15" t="s">
        <v>13</v>
      </c>
      <c r="D29" s="15" t="s">
        <v>19</v>
      </c>
      <c r="E29" s="15" t="s">
        <v>95</v>
      </c>
      <c r="F29" s="15"/>
      <c r="G29" s="107">
        <f t="shared" si="2"/>
        <v>12914.500000000002</v>
      </c>
      <c r="H29" s="107">
        <f t="shared" si="2"/>
        <v>12281.300000000001</v>
      </c>
    </row>
    <row r="30" spans="1:8" ht="30">
      <c r="A30" s="108" t="s">
        <v>88</v>
      </c>
      <c r="B30" s="163"/>
      <c r="C30" s="15" t="s">
        <v>13</v>
      </c>
      <c r="D30" s="15" t="s">
        <v>19</v>
      </c>
      <c r="E30" s="15" t="s">
        <v>96</v>
      </c>
      <c r="F30" s="15"/>
      <c r="G30" s="107">
        <f t="shared" si="2"/>
        <v>12914.500000000002</v>
      </c>
      <c r="H30" s="107">
        <f t="shared" si="2"/>
        <v>12281.300000000001</v>
      </c>
    </row>
    <row r="31" spans="1:8" ht="15">
      <c r="A31" s="108" t="s">
        <v>84</v>
      </c>
      <c r="B31" s="163"/>
      <c r="C31" s="15" t="s">
        <v>13</v>
      </c>
      <c r="D31" s="15" t="s">
        <v>19</v>
      </c>
      <c r="E31" s="15" t="s">
        <v>86</v>
      </c>
      <c r="F31" s="15"/>
      <c r="G31" s="107">
        <f>SUM(G32:G34)</f>
        <v>12914.500000000002</v>
      </c>
      <c r="H31" s="107">
        <f>SUM(H32:H34)</f>
        <v>12281.300000000001</v>
      </c>
    </row>
    <row r="32" spans="1:8" ht="60">
      <c r="A32" s="95" t="s">
        <v>72</v>
      </c>
      <c r="B32" s="163"/>
      <c r="C32" s="10" t="s">
        <v>13</v>
      </c>
      <c r="D32" s="10" t="s">
        <v>19</v>
      </c>
      <c r="E32" s="10" t="s">
        <v>86</v>
      </c>
      <c r="F32" s="10" t="s">
        <v>74</v>
      </c>
      <c r="G32" s="114">
        <v>10807.6</v>
      </c>
      <c r="H32" s="114">
        <v>10807.6</v>
      </c>
    </row>
    <row r="33" spans="1:8" ht="30">
      <c r="A33" s="95" t="s">
        <v>81</v>
      </c>
      <c r="B33" s="163"/>
      <c r="C33" s="10" t="s">
        <v>13</v>
      </c>
      <c r="D33" s="10" t="s">
        <v>19</v>
      </c>
      <c r="E33" s="10" t="s">
        <v>86</v>
      </c>
      <c r="F33" s="10" t="s">
        <v>75</v>
      </c>
      <c r="G33" s="114">
        <v>2038.2</v>
      </c>
      <c r="H33" s="114">
        <v>1405</v>
      </c>
    </row>
    <row r="34" spans="1:8" ht="30">
      <c r="A34" s="95" t="s">
        <v>73</v>
      </c>
      <c r="B34" s="163"/>
      <c r="C34" s="10" t="s">
        <v>13</v>
      </c>
      <c r="D34" s="10" t="s">
        <v>19</v>
      </c>
      <c r="E34" s="10" t="s">
        <v>86</v>
      </c>
      <c r="F34" s="10" t="s">
        <v>76</v>
      </c>
      <c r="G34" s="114">
        <v>68.7</v>
      </c>
      <c r="H34" s="114">
        <v>68.7</v>
      </c>
    </row>
    <row r="35" spans="1:8" ht="15">
      <c r="A35" s="116" t="s">
        <v>243</v>
      </c>
      <c r="B35" s="163"/>
      <c r="C35" s="170" t="s">
        <v>13</v>
      </c>
      <c r="D35" s="170" t="s">
        <v>42</v>
      </c>
      <c r="E35" s="10"/>
      <c r="F35" s="10"/>
      <c r="G35" s="115">
        <f t="shared" ref="G35:H39" si="3">SUM(G36)</f>
        <v>2.4</v>
      </c>
      <c r="H35" s="115">
        <f t="shared" si="3"/>
        <v>44.4</v>
      </c>
    </row>
    <row r="36" spans="1:8" ht="75">
      <c r="A36" s="108" t="s">
        <v>275</v>
      </c>
      <c r="B36" s="163"/>
      <c r="C36" s="29" t="s">
        <v>13</v>
      </c>
      <c r="D36" s="29" t="s">
        <v>42</v>
      </c>
      <c r="E36" s="9" t="s">
        <v>94</v>
      </c>
      <c r="F36" s="10"/>
      <c r="G36" s="115">
        <f t="shared" si="3"/>
        <v>2.4</v>
      </c>
      <c r="H36" s="115">
        <f t="shared" si="3"/>
        <v>44.4</v>
      </c>
    </row>
    <row r="37" spans="1:8" ht="30">
      <c r="A37" s="108" t="s">
        <v>87</v>
      </c>
      <c r="B37" s="163"/>
      <c r="C37" s="29" t="s">
        <v>13</v>
      </c>
      <c r="D37" s="29" t="s">
        <v>42</v>
      </c>
      <c r="E37" s="9" t="s">
        <v>95</v>
      </c>
      <c r="F37" s="10"/>
      <c r="G37" s="115">
        <f t="shared" si="3"/>
        <v>2.4</v>
      </c>
      <c r="H37" s="115">
        <f t="shared" si="3"/>
        <v>44.4</v>
      </c>
    </row>
    <row r="38" spans="1:8" ht="30">
      <c r="A38" s="101" t="s">
        <v>89</v>
      </c>
      <c r="B38" s="163"/>
      <c r="C38" s="29" t="s">
        <v>13</v>
      </c>
      <c r="D38" s="29" t="s">
        <v>42</v>
      </c>
      <c r="E38" s="9" t="s">
        <v>97</v>
      </c>
      <c r="F38" s="10"/>
      <c r="G38" s="115">
        <f t="shared" si="3"/>
        <v>2.4</v>
      </c>
      <c r="H38" s="115">
        <f t="shared" si="3"/>
        <v>44.4</v>
      </c>
    </row>
    <row r="39" spans="1:8" ht="45">
      <c r="A39" s="169" t="s">
        <v>242</v>
      </c>
      <c r="B39" s="163"/>
      <c r="C39" s="29" t="s">
        <v>13</v>
      </c>
      <c r="D39" s="29" t="s">
        <v>42</v>
      </c>
      <c r="E39" s="9" t="s">
        <v>241</v>
      </c>
      <c r="F39" s="10"/>
      <c r="G39" s="115">
        <f t="shared" si="3"/>
        <v>2.4</v>
      </c>
      <c r="H39" s="115">
        <f t="shared" si="3"/>
        <v>44.4</v>
      </c>
    </row>
    <row r="40" spans="1:8" ht="30">
      <c r="A40" s="95" t="s">
        <v>81</v>
      </c>
      <c r="B40" s="163"/>
      <c r="C40" s="24" t="s">
        <v>13</v>
      </c>
      <c r="D40" s="24" t="s">
        <v>42</v>
      </c>
      <c r="E40" s="10" t="s">
        <v>241</v>
      </c>
      <c r="F40" s="10" t="s">
        <v>75</v>
      </c>
      <c r="G40" s="114">
        <v>2.4</v>
      </c>
      <c r="H40" s="114">
        <v>44.4</v>
      </c>
    </row>
    <row r="41" spans="1:8" ht="15">
      <c r="A41" s="96" t="s">
        <v>16</v>
      </c>
      <c r="B41" s="163"/>
      <c r="C41" s="8" t="s">
        <v>13</v>
      </c>
      <c r="D41" s="8" t="s">
        <v>17</v>
      </c>
      <c r="E41" s="18"/>
      <c r="F41" s="18"/>
      <c r="G41" s="115">
        <f>SUM(G42)</f>
        <v>446</v>
      </c>
      <c r="H41" s="115">
        <f>SUM(H42)</f>
        <v>451</v>
      </c>
    </row>
    <row r="42" spans="1:8" ht="75">
      <c r="A42" s="108" t="s">
        <v>275</v>
      </c>
      <c r="B42" s="163"/>
      <c r="C42" s="15" t="s">
        <v>13</v>
      </c>
      <c r="D42" s="15" t="s">
        <v>17</v>
      </c>
      <c r="E42" s="15" t="s">
        <v>94</v>
      </c>
      <c r="F42" s="15"/>
      <c r="G42" s="115">
        <f t="shared" ref="G42:H43" si="4">SUM(G43)</f>
        <v>446</v>
      </c>
      <c r="H42" s="115">
        <f t="shared" si="4"/>
        <v>451</v>
      </c>
    </row>
    <row r="43" spans="1:8" ht="30">
      <c r="A43" s="108" t="s">
        <v>87</v>
      </c>
      <c r="B43" s="163"/>
      <c r="C43" s="15" t="s">
        <v>13</v>
      </c>
      <c r="D43" s="15" t="s">
        <v>17</v>
      </c>
      <c r="E43" s="15" t="s">
        <v>95</v>
      </c>
      <c r="F43" s="15"/>
      <c r="G43" s="115">
        <f t="shared" si="4"/>
        <v>446</v>
      </c>
      <c r="H43" s="115">
        <f t="shared" si="4"/>
        <v>451</v>
      </c>
    </row>
    <row r="44" spans="1:8" ht="30">
      <c r="A44" s="117" t="s">
        <v>89</v>
      </c>
      <c r="B44" s="163"/>
      <c r="C44" s="9" t="s">
        <v>13</v>
      </c>
      <c r="D44" s="9" t="s">
        <v>17</v>
      </c>
      <c r="E44" s="15" t="s">
        <v>97</v>
      </c>
      <c r="F44" s="15"/>
      <c r="G44" s="115">
        <f>SUM(G45,G47,G49,G52,G55)</f>
        <v>446</v>
      </c>
      <c r="H44" s="115">
        <f>SUM(H45,H47,H49,H52,H55)</f>
        <v>451</v>
      </c>
    </row>
    <row r="45" spans="1:8" ht="105">
      <c r="A45" s="101" t="s">
        <v>98</v>
      </c>
      <c r="B45" s="163"/>
      <c r="C45" s="10" t="s">
        <v>13</v>
      </c>
      <c r="D45" s="10" t="s">
        <v>17</v>
      </c>
      <c r="E45" s="82" t="s">
        <v>99</v>
      </c>
      <c r="F45" s="13"/>
      <c r="G45" s="115">
        <f>SUM(G46)</f>
        <v>1</v>
      </c>
      <c r="H45" s="115">
        <f>SUM(H46)</f>
        <v>1</v>
      </c>
    </row>
    <row r="46" spans="1:8" ht="30">
      <c r="A46" s="95" t="s">
        <v>114</v>
      </c>
      <c r="B46" s="163"/>
      <c r="C46" s="10" t="s">
        <v>13</v>
      </c>
      <c r="D46" s="10" t="s">
        <v>17</v>
      </c>
      <c r="E46" s="83" t="s">
        <v>99</v>
      </c>
      <c r="F46" s="10" t="s">
        <v>75</v>
      </c>
      <c r="G46" s="114">
        <v>1</v>
      </c>
      <c r="H46" s="114">
        <v>1</v>
      </c>
    </row>
    <row r="47" spans="1:8" ht="45">
      <c r="A47" s="118" t="s">
        <v>100</v>
      </c>
      <c r="B47" s="163"/>
      <c r="C47" s="9" t="s">
        <v>13</v>
      </c>
      <c r="D47" s="9" t="s">
        <v>17</v>
      </c>
      <c r="E47" s="82" t="s">
        <v>101</v>
      </c>
      <c r="F47" s="15"/>
      <c r="G47" s="115">
        <f>SUM(G48)</f>
        <v>1</v>
      </c>
      <c r="H47" s="115">
        <f>SUM(H48)</f>
        <v>1</v>
      </c>
    </row>
    <row r="48" spans="1:8" ht="60">
      <c r="A48" s="95" t="s">
        <v>72</v>
      </c>
      <c r="B48" s="163"/>
      <c r="C48" s="10" t="s">
        <v>13</v>
      </c>
      <c r="D48" s="10" t="s">
        <v>17</v>
      </c>
      <c r="E48" s="83" t="s">
        <v>101</v>
      </c>
      <c r="F48" s="10" t="s">
        <v>74</v>
      </c>
      <c r="G48" s="114">
        <v>1</v>
      </c>
      <c r="H48" s="114">
        <v>1</v>
      </c>
    </row>
    <row r="49" spans="1:8" ht="45">
      <c r="A49" s="119" t="s">
        <v>102</v>
      </c>
      <c r="B49" s="163"/>
      <c r="C49" s="9" t="s">
        <v>13</v>
      </c>
      <c r="D49" s="9" t="s">
        <v>17</v>
      </c>
      <c r="E49" s="82" t="s">
        <v>103</v>
      </c>
      <c r="F49" s="9"/>
      <c r="G49" s="107">
        <f>SUM(G50:G51)</f>
        <v>382</v>
      </c>
      <c r="H49" s="107">
        <f>SUM(H50:H51)</f>
        <v>387</v>
      </c>
    </row>
    <row r="50" spans="1:8" ht="60">
      <c r="A50" s="95" t="s">
        <v>72</v>
      </c>
      <c r="B50" s="163"/>
      <c r="C50" s="10" t="s">
        <v>13</v>
      </c>
      <c r="D50" s="10" t="s">
        <v>17</v>
      </c>
      <c r="E50" s="83" t="s">
        <v>103</v>
      </c>
      <c r="F50" s="10" t="s">
        <v>74</v>
      </c>
      <c r="G50" s="98">
        <v>338.1</v>
      </c>
      <c r="H50" s="98">
        <v>338.1</v>
      </c>
    </row>
    <row r="51" spans="1:8" ht="30">
      <c r="A51" s="95" t="s">
        <v>114</v>
      </c>
      <c r="B51" s="163"/>
      <c r="C51" s="10" t="s">
        <v>13</v>
      </c>
      <c r="D51" s="10" t="s">
        <v>17</v>
      </c>
      <c r="E51" s="83" t="s">
        <v>103</v>
      </c>
      <c r="F51" s="10" t="s">
        <v>75</v>
      </c>
      <c r="G51" s="114">
        <v>43.9</v>
      </c>
      <c r="H51" s="114">
        <v>48.9</v>
      </c>
    </row>
    <row r="52" spans="1:8" ht="45">
      <c r="A52" s="101" t="s">
        <v>104</v>
      </c>
      <c r="B52" s="163"/>
      <c r="C52" s="9" t="s">
        <v>13</v>
      </c>
      <c r="D52" s="9" t="s">
        <v>17</v>
      </c>
      <c r="E52" s="82" t="s">
        <v>105</v>
      </c>
      <c r="F52" s="13"/>
      <c r="G52" s="115">
        <f>SUM(G53:G54)</f>
        <v>51</v>
      </c>
      <c r="H52" s="115">
        <f>SUM(H53:H54)</f>
        <v>51</v>
      </c>
    </row>
    <row r="53" spans="1:8" ht="60">
      <c r="A53" s="95" t="s">
        <v>72</v>
      </c>
      <c r="B53" s="163"/>
      <c r="C53" s="10" t="s">
        <v>13</v>
      </c>
      <c r="D53" s="10" t="s">
        <v>17</v>
      </c>
      <c r="E53" s="83" t="s">
        <v>105</v>
      </c>
      <c r="F53" s="13" t="s">
        <v>74</v>
      </c>
      <c r="G53" s="98">
        <v>17</v>
      </c>
      <c r="H53" s="98">
        <v>17</v>
      </c>
    </row>
    <row r="54" spans="1:8" ht="30">
      <c r="A54" s="95" t="s">
        <v>114</v>
      </c>
      <c r="B54" s="163"/>
      <c r="C54" s="10" t="s">
        <v>13</v>
      </c>
      <c r="D54" s="10" t="s">
        <v>17</v>
      </c>
      <c r="E54" s="83" t="s">
        <v>105</v>
      </c>
      <c r="F54" s="10" t="s">
        <v>75</v>
      </c>
      <c r="G54" s="98">
        <v>34</v>
      </c>
      <c r="H54" s="98">
        <v>34</v>
      </c>
    </row>
    <row r="55" spans="1:8" ht="60">
      <c r="A55" s="101" t="s">
        <v>106</v>
      </c>
      <c r="B55" s="163"/>
      <c r="C55" s="9" t="s">
        <v>13</v>
      </c>
      <c r="D55" s="9" t="s">
        <v>17</v>
      </c>
      <c r="E55" s="82" t="s">
        <v>107</v>
      </c>
      <c r="F55" s="10"/>
      <c r="G55" s="107">
        <f>SUM(G56)</f>
        <v>11</v>
      </c>
      <c r="H55" s="107">
        <f>SUM(H56)</f>
        <v>11</v>
      </c>
    </row>
    <row r="56" spans="1:8" ht="30">
      <c r="A56" s="95" t="s">
        <v>114</v>
      </c>
      <c r="B56" s="163"/>
      <c r="C56" s="10" t="s">
        <v>13</v>
      </c>
      <c r="D56" s="10" t="s">
        <v>17</v>
      </c>
      <c r="E56" s="83" t="s">
        <v>107</v>
      </c>
      <c r="F56" s="10" t="s">
        <v>75</v>
      </c>
      <c r="G56" s="114">
        <v>11</v>
      </c>
      <c r="H56" s="114">
        <v>11</v>
      </c>
    </row>
    <row r="57" spans="1:8" ht="28.5">
      <c r="A57" s="109" t="s">
        <v>71</v>
      </c>
      <c r="B57" s="163"/>
      <c r="C57" s="25" t="s">
        <v>15</v>
      </c>
      <c r="D57" s="10"/>
      <c r="E57" s="13"/>
      <c r="F57" s="10"/>
      <c r="G57" s="100">
        <f>SUM(G58)</f>
        <v>1913</v>
      </c>
      <c r="H57" s="100">
        <f>SUM(H58)</f>
        <v>1863.9</v>
      </c>
    </row>
    <row r="58" spans="1:8" ht="45">
      <c r="A58" s="116" t="s">
        <v>240</v>
      </c>
      <c r="B58" s="163"/>
      <c r="C58" s="168" t="s">
        <v>15</v>
      </c>
      <c r="D58" s="8" t="s">
        <v>29</v>
      </c>
      <c r="E58" s="13"/>
      <c r="F58" s="10"/>
      <c r="G58" s="100">
        <f t="shared" ref="G58:H61" si="5">SUM(G59)</f>
        <v>1913</v>
      </c>
      <c r="H58" s="100">
        <f t="shared" si="5"/>
        <v>1863.9</v>
      </c>
    </row>
    <row r="59" spans="1:8" ht="75">
      <c r="A59" s="108" t="s">
        <v>275</v>
      </c>
      <c r="B59" s="163"/>
      <c r="C59" s="167" t="s">
        <v>15</v>
      </c>
      <c r="D59" s="9" t="s">
        <v>29</v>
      </c>
      <c r="E59" s="15" t="s">
        <v>94</v>
      </c>
      <c r="F59" s="10"/>
      <c r="G59" s="100">
        <f t="shared" si="5"/>
        <v>1913</v>
      </c>
      <c r="H59" s="100">
        <f t="shared" si="5"/>
        <v>1863.9</v>
      </c>
    </row>
    <row r="60" spans="1:8" ht="30">
      <c r="A60" s="101" t="s">
        <v>115</v>
      </c>
      <c r="B60" s="163"/>
      <c r="C60" s="9" t="s">
        <v>15</v>
      </c>
      <c r="D60" s="9" t="s">
        <v>29</v>
      </c>
      <c r="E60" s="9" t="s">
        <v>119</v>
      </c>
      <c r="F60" s="10"/>
      <c r="G60" s="115">
        <f t="shared" si="5"/>
        <v>1913</v>
      </c>
      <c r="H60" s="115">
        <f t="shared" si="5"/>
        <v>1863.9</v>
      </c>
    </row>
    <row r="61" spans="1:8" ht="30">
      <c r="A61" s="101" t="s">
        <v>116</v>
      </c>
      <c r="B61" s="163"/>
      <c r="C61" s="9" t="s">
        <v>15</v>
      </c>
      <c r="D61" s="9" t="s">
        <v>29</v>
      </c>
      <c r="E61" s="9" t="s">
        <v>118</v>
      </c>
      <c r="F61" s="10"/>
      <c r="G61" s="115">
        <f t="shared" si="5"/>
        <v>1913</v>
      </c>
      <c r="H61" s="115">
        <f t="shared" si="5"/>
        <v>1863.9</v>
      </c>
    </row>
    <row r="62" spans="1:8" ht="15">
      <c r="A62" s="101" t="s">
        <v>117</v>
      </c>
      <c r="B62" s="163"/>
      <c r="C62" s="9" t="s">
        <v>15</v>
      </c>
      <c r="D62" s="9" t="s">
        <v>29</v>
      </c>
      <c r="E62" s="9" t="s">
        <v>120</v>
      </c>
      <c r="F62" s="10"/>
      <c r="G62" s="115">
        <f>SUM(G63:G64)</f>
        <v>1913</v>
      </c>
      <c r="H62" s="115">
        <f>SUM(H63:H64)</f>
        <v>1863.9</v>
      </c>
    </row>
    <row r="63" spans="1:8" ht="60">
      <c r="A63" s="95" t="s">
        <v>72</v>
      </c>
      <c r="B63" s="163"/>
      <c r="C63" s="10" t="s">
        <v>15</v>
      </c>
      <c r="D63" s="10" t="s">
        <v>29</v>
      </c>
      <c r="E63" s="9" t="s">
        <v>120</v>
      </c>
      <c r="F63" s="10" t="s">
        <v>74</v>
      </c>
      <c r="G63" s="114">
        <v>1890</v>
      </c>
      <c r="H63" s="114">
        <v>1863.9</v>
      </c>
    </row>
    <row r="64" spans="1:8" ht="30">
      <c r="A64" s="95" t="s">
        <v>114</v>
      </c>
      <c r="B64" s="186"/>
      <c r="C64" s="10" t="s">
        <v>15</v>
      </c>
      <c r="D64" s="10" t="s">
        <v>29</v>
      </c>
      <c r="E64" s="9" t="s">
        <v>120</v>
      </c>
      <c r="F64" s="10" t="s">
        <v>75</v>
      </c>
      <c r="G64" s="114">
        <v>23</v>
      </c>
      <c r="H64" s="114">
        <v>0</v>
      </c>
    </row>
    <row r="65" spans="1:8" ht="15.75">
      <c r="A65" s="120" t="s">
        <v>18</v>
      </c>
      <c r="B65" s="163"/>
      <c r="C65" s="25" t="s">
        <v>19</v>
      </c>
      <c r="D65" s="9"/>
      <c r="E65" s="26"/>
      <c r="F65" s="26"/>
      <c r="G65" s="107">
        <f>SUM(G66,G72)</f>
        <v>15272</v>
      </c>
      <c r="H65" s="107">
        <f>SUM(H66,H72)</f>
        <v>15772</v>
      </c>
    </row>
    <row r="66" spans="1:8" ht="15">
      <c r="A66" s="96" t="s">
        <v>20</v>
      </c>
      <c r="B66" s="163"/>
      <c r="C66" s="8" t="s">
        <v>19</v>
      </c>
      <c r="D66" s="8" t="s">
        <v>21</v>
      </c>
      <c r="E66" s="18"/>
      <c r="F66" s="18"/>
      <c r="G66" s="107">
        <f t="shared" ref="G66:H68" si="6">SUM(G67)</f>
        <v>323</v>
      </c>
      <c r="H66" s="107">
        <f t="shared" si="6"/>
        <v>301</v>
      </c>
    </row>
    <row r="67" spans="1:8" ht="60">
      <c r="A67" s="121" t="s">
        <v>274</v>
      </c>
      <c r="B67" s="163"/>
      <c r="C67" s="9" t="s">
        <v>19</v>
      </c>
      <c r="D67" s="9" t="s">
        <v>21</v>
      </c>
      <c r="E67" s="15" t="s">
        <v>129</v>
      </c>
      <c r="F67" s="15"/>
      <c r="G67" s="107">
        <f t="shared" si="6"/>
        <v>323</v>
      </c>
      <c r="H67" s="107">
        <f t="shared" si="6"/>
        <v>301</v>
      </c>
    </row>
    <row r="68" spans="1:8" ht="45">
      <c r="A68" s="101" t="s">
        <v>126</v>
      </c>
      <c r="B68" s="163"/>
      <c r="C68" s="13" t="s">
        <v>19</v>
      </c>
      <c r="D68" s="13" t="s">
        <v>21</v>
      </c>
      <c r="E68" s="15" t="s">
        <v>136</v>
      </c>
      <c r="F68" s="13"/>
      <c r="G68" s="107">
        <f t="shared" si="6"/>
        <v>323</v>
      </c>
      <c r="H68" s="107">
        <f t="shared" si="6"/>
        <v>301</v>
      </c>
    </row>
    <row r="69" spans="1:8" ht="45">
      <c r="A69" s="117" t="s">
        <v>127</v>
      </c>
      <c r="B69" s="163"/>
      <c r="C69" s="9" t="s">
        <v>19</v>
      </c>
      <c r="D69" s="9" t="s">
        <v>21</v>
      </c>
      <c r="E69" s="15" t="s">
        <v>132</v>
      </c>
      <c r="F69" s="15"/>
      <c r="G69" s="107">
        <f>SUM(G70)</f>
        <v>323</v>
      </c>
      <c r="H69" s="107">
        <f>SUM(H70)</f>
        <v>301</v>
      </c>
    </row>
    <row r="70" spans="1:8" ht="45">
      <c r="A70" s="101" t="s">
        <v>128</v>
      </c>
      <c r="B70" s="52"/>
      <c r="C70" s="61" t="s">
        <v>19</v>
      </c>
      <c r="D70" s="61" t="s">
        <v>21</v>
      </c>
      <c r="E70" s="61" t="s">
        <v>133</v>
      </c>
      <c r="F70" s="13"/>
      <c r="G70" s="107">
        <f>SUM(G71)</f>
        <v>323</v>
      </c>
      <c r="H70" s="107">
        <f>SUM(H71)</f>
        <v>301</v>
      </c>
    </row>
    <row r="71" spans="1:8" ht="30">
      <c r="A71" s="95" t="s">
        <v>114</v>
      </c>
      <c r="B71" s="52"/>
      <c r="C71" s="9" t="s">
        <v>19</v>
      </c>
      <c r="D71" s="9" t="s">
        <v>21</v>
      </c>
      <c r="E71" s="16" t="s">
        <v>133</v>
      </c>
      <c r="F71" s="13" t="s">
        <v>75</v>
      </c>
      <c r="G71" s="98">
        <v>323</v>
      </c>
      <c r="H71" s="98">
        <v>301</v>
      </c>
    </row>
    <row r="72" spans="1:8" ht="15">
      <c r="A72" s="106" t="s">
        <v>40</v>
      </c>
      <c r="B72" s="163"/>
      <c r="C72" s="8" t="s">
        <v>19</v>
      </c>
      <c r="D72" s="8" t="s">
        <v>29</v>
      </c>
      <c r="E72" s="18"/>
      <c r="F72" s="18"/>
      <c r="G72" s="107">
        <f t="shared" ref="G72:H74" si="7">SUM(G73)</f>
        <v>14949</v>
      </c>
      <c r="H72" s="107">
        <f t="shared" si="7"/>
        <v>15471</v>
      </c>
    </row>
    <row r="73" spans="1:8" ht="60">
      <c r="A73" s="121" t="s">
        <v>274</v>
      </c>
      <c r="B73" s="163"/>
      <c r="C73" s="9" t="s">
        <v>19</v>
      </c>
      <c r="D73" s="9" t="s">
        <v>29</v>
      </c>
      <c r="E73" s="15" t="s">
        <v>129</v>
      </c>
      <c r="F73" s="18"/>
      <c r="G73" s="107">
        <f t="shared" si="7"/>
        <v>14949</v>
      </c>
      <c r="H73" s="107">
        <f t="shared" si="7"/>
        <v>15471</v>
      </c>
    </row>
    <row r="74" spans="1:8" ht="60">
      <c r="A74" s="101" t="s">
        <v>134</v>
      </c>
      <c r="B74" s="163"/>
      <c r="C74" s="9" t="s">
        <v>19</v>
      </c>
      <c r="D74" s="9" t="s">
        <v>29</v>
      </c>
      <c r="E74" s="15" t="s">
        <v>130</v>
      </c>
      <c r="F74" s="13"/>
      <c r="G74" s="107">
        <f t="shared" si="7"/>
        <v>14949</v>
      </c>
      <c r="H74" s="107">
        <f t="shared" si="7"/>
        <v>15471</v>
      </c>
    </row>
    <row r="75" spans="1:8" ht="45">
      <c r="A75" s="101" t="s">
        <v>135</v>
      </c>
      <c r="B75" s="163"/>
      <c r="C75" s="9" t="s">
        <v>19</v>
      </c>
      <c r="D75" s="9" t="s">
        <v>29</v>
      </c>
      <c r="E75" s="15" t="s">
        <v>131</v>
      </c>
      <c r="F75" s="13"/>
      <c r="G75" s="107">
        <f>SUM(G76,G78,G80)</f>
        <v>14949</v>
      </c>
      <c r="H75" s="107">
        <f>SUM(H76,H78,H80)</f>
        <v>15471</v>
      </c>
    </row>
    <row r="76" spans="1:8" ht="45">
      <c r="A76" s="101" t="s">
        <v>137</v>
      </c>
      <c r="B76" s="163"/>
      <c r="C76" s="9" t="s">
        <v>19</v>
      </c>
      <c r="D76" s="9" t="s">
        <v>29</v>
      </c>
      <c r="E76" s="15" t="s">
        <v>138</v>
      </c>
      <c r="F76" s="13"/>
      <c r="G76" s="107">
        <f>SUM(G77)</f>
        <v>3105.6</v>
      </c>
      <c r="H76" s="107">
        <f>SUM(H77)</f>
        <v>3256.9</v>
      </c>
    </row>
    <row r="77" spans="1:8" ht="30">
      <c r="A77" s="95" t="s">
        <v>114</v>
      </c>
      <c r="B77" s="163"/>
      <c r="C77" s="10" t="s">
        <v>19</v>
      </c>
      <c r="D77" s="10" t="s">
        <v>29</v>
      </c>
      <c r="E77" s="13" t="s">
        <v>138</v>
      </c>
      <c r="F77" s="13" t="s">
        <v>75</v>
      </c>
      <c r="G77" s="98">
        <v>3105.6</v>
      </c>
      <c r="H77" s="98">
        <v>3256.9</v>
      </c>
    </row>
    <row r="78" spans="1:8" ht="60">
      <c r="A78" s="101" t="s">
        <v>139</v>
      </c>
      <c r="B78" s="163"/>
      <c r="C78" s="9" t="s">
        <v>19</v>
      </c>
      <c r="D78" s="9" t="s">
        <v>29</v>
      </c>
      <c r="E78" s="15" t="s">
        <v>140</v>
      </c>
      <c r="F78" s="13"/>
      <c r="G78" s="107">
        <f>SUM(G79)</f>
        <v>11725</v>
      </c>
      <c r="H78" s="107">
        <f>SUM(H79)</f>
        <v>12092</v>
      </c>
    </row>
    <row r="79" spans="1:8" ht="30">
      <c r="A79" s="95" t="s">
        <v>114</v>
      </c>
      <c r="B79" s="163"/>
      <c r="C79" s="10" t="s">
        <v>19</v>
      </c>
      <c r="D79" s="10" t="s">
        <v>29</v>
      </c>
      <c r="E79" s="13" t="s">
        <v>140</v>
      </c>
      <c r="F79" s="13" t="s">
        <v>75</v>
      </c>
      <c r="G79" s="98">
        <v>11725</v>
      </c>
      <c r="H79" s="98">
        <v>12092</v>
      </c>
    </row>
    <row r="80" spans="1:8" ht="75">
      <c r="A80" s="101" t="s">
        <v>225</v>
      </c>
      <c r="B80" s="163"/>
      <c r="C80" s="9" t="s">
        <v>19</v>
      </c>
      <c r="D80" s="9" t="s">
        <v>29</v>
      </c>
      <c r="E80" s="15" t="s">
        <v>249</v>
      </c>
      <c r="F80" s="13"/>
      <c r="G80" s="107">
        <f>SUM(G81)</f>
        <v>118.4</v>
      </c>
      <c r="H80" s="107">
        <f>SUM(H81)</f>
        <v>122.1</v>
      </c>
    </row>
    <row r="81" spans="1:8" ht="30">
      <c r="A81" s="95" t="s">
        <v>114</v>
      </c>
      <c r="B81" s="163"/>
      <c r="C81" s="10" t="s">
        <v>19</v>
      </c>
      <c r="D81" s="10" t="s">
        <v>29</v>
      </c>
      <c r="E81" s="13" t="s">
        <v>249</v>
      </c>
      <c r="F81" s="13" t="s">
        <v>75</v>
      </c>
      <c r="G81" s="98">
        <v>118.4</v>
      </c>
      <c r="H81" s="131">
        <v>122.1</v>
      </c>
    </row>
    <row r="82" spans="1:8" ht="15">
      <c r="A82" s="120" t="s">
        <v>41</v>
      </c>
      <c r="B82" s="163"/>
      <c r="C82" s="27" t="s">
        <v>42</v>
      </c>
      <c r="D82" s="9"/>
      <c r="E82" s="19"/>
      <c r="F82" s="19"/>
      <c r="G82" s="124">
        <f>SUM(G83)</f>
        <v>375.4</v>
      </c>
      <c r="H82" s="124">
        <f>SUM(H83)</f>
        <v>365.7</v>
      </c>
    </row>
    <row r="83" spans="1:8" ht="15">
      <c r="A83" s="96" t="s">
        <v>43</v>
      </c>
      <c r="B83" s="163"/>
      <c r="C83" s="14" t="s">
        <v>42</v>
      </c>
      <c r="D83" s="14" t="s">
        <v>13</v>
      </c>
      <c r="E83" s="14"/>
      <c r="F83" s="14"/>
      <c r="G83" s="107">
        <f t="shared" ref="G83:H87" si="8">SUM(G84)</f>
        <v>375.4</v>
      </c>
      <c r="H83" s="107">
        <f t="shared" si="8"/>
        <v>365.7</v>
      </c>
    </row>
    <row r="84" spans="1:8" ht="60">
      <c r="A84" s="121" t="s">
        <v>273</v>
      </c>
      <c r="B84" s="163"/>
      <c r="C84" s="9" t="s">
        <v>42</v>
      </c>
      <c r="D84" s="9" t="s">
        <v>13</v>
      </c>
      <c r="E84" s="15" t="s">
        <v>143</v>
      </c>
      <c r="F84" s="15"/>
      <c r="G84" s="107">
        <f t="shared" si="8"/>
        <v>375.4</v>
      </c>
      <c r="H84" s="107">
        <f t="shared" si="8"/>
        <v>365.7</v>
      </c>
    </row>
    <row r="85" spans="1:8" ht="45">
      <c r="A85" s="121" t="s">
        <v>141</v>
      </c>
      <c r="B85" s="163"/>
      <c r="C85" s="9" t="s">
        <v>42</v>
      </c>
      <c r="D85" s="9" t="s">
        <v>13</v>
      </c>
      <c r="E85" s="15" t="s">
        <v>144</v>
      </c>
      <c r="F85" s="15"/>
      <c r="G85" s="107">
        <f t="shared" si="8"/>
        <v>375.4</v>
      </c>
      <c r="H85" s="107">
        <f t="shared" si="8"/>
        <v>365.7</v>
      </c>
    </row>
    <row r="86" spans="1:8" ht="30">
      <c r="A86" s="121" t="s">
        <v>142</v>
      </c>
      <c r="B86" s="163"/>
      <c r="C86" s="9" t="s">
        <v>42</v>
      </c>
      <c r="D86" s="9" t="s">
        <v>13</v>
      </c>
      <c r="E86" s="15" t="s">
        <v>146</v>
      </c>
      <c r="F86" s="15"/>
      <c r="G86" s="107">
        <f t="shared" si="8"/>
        <v>375.4</v>
      </c>
      <c r="H86" s="107">
        <f t="shared" si="8"/>
        <v>365.7</v>
      </c>
    </row>
    <row r="87" spans="1:8" ht="45">
      <c r="A87" s="121" t="s">
        <v>239</v>
      </c>
      <c r="B87" s="163"/>
      <c r="C87" s="9" t="s">
        <v>42</v>
      </c>
      <c r="D87" s="9" t="s">
        <v>13</v>
      </c>
      <c r="E87" s="15" t="s">
        <v>147</v>
      </c>
      <c r="F87" s="15"/>
      <c r="G87" s="107">
        <f t="shared" si="8"/>
        <v>375.4</v>
      </c>
      <c r="H87" s="107">
        <f t="shared" si="8"/>
        <v>365.7</v>
      </c>
    </row>
    <row r="88" spans="1:8" ht="30">
      <c r="A88" s="95" t="s">
        <v>114</v>
      </c>
      <c r="B88" s="163"/>
      <c r="C88" s="13" t="s">
        <v>42</v>
      </c>
      <c r="D88" s="13" t="s">
        <v>13</v>
      </c>
      <c r="E88" s="13" t="s">
        <v>147</v>
      </c>
      <c r="F88" s="13" t="s">
        <v>75</v>
      </c>
      <c r="G88" s="98">
        <v>375.4</v>
      </c>
      <c r="H88" s="98">
        <v>365.7</v>
      </c>
    </row>
    <row r="89" spans="1:8" ht="14.25">
      <c r="A89" s="120" t="s">
        <v>22</v>
      </c>
      <c r="B89" s="51"/>
      <c r="C89" s="27" t="s">
        <v>23</v>
      </c>
      <c r="D89" s="27"/>
      <c r="E89" s="26"/>
      <c r="F89" s="26"/>
      <c r="G89" s="115">
        <f>SUM(G90)</f>
        <v>344.6</v>
      </c>
      <c r="H89" s="115">
        <f>SUM(H90)</f>
        <v>344.6</v>
      </c>
    </row>
    <row r="90" spans="1:8" ht="15">
      <c r="A90" s="96" t="s">
        <v>28</v>
      </c>
      <c r="B90" s="163"/>
      <c r="C90" s="18" t="s">
        <v>23</v>
      </c>
      <c r="D90" s="18" t="s">
        <v>23</v>
      </c>
      <c r="E90" s="18"/>
      <c r="F90" s="18"/>
      <c r="G90" s="107">
        <f t="shared" ref="G90:H94" si="9">SUM(G91)</f>
        <v>344.6</v>
      </c>
      <c r="H90" s="107">
        <f t="shared" si="9"/>
        <v>344.6</v>
      </c>
    </row>
    <row r="91" spans="1:8" ht="45">
      <c r="A91" s="117" t="s">
        <v>270</v>
      </c>
      <c r="B91" s="163"/>
      <c r="C91" s="15" t="s">
        <v>23</v>
      </c>
      <c r="D91" s="15" t="s">
        <v>23</v>
      </c>
      <c r="E91" s="15" t="s">
        <v>123</v>
      </c>
      <c r="F91" s="15"/>
      <c r="G91" s="107">
        <f t="shared" si="9"/>
        <v>344.6</v>
      </c>
      <c r="H91" s="107">
        <f t="shared" si="9"/>
        <v>344.6</v>
      </c>
    </row>
    <row r="92" spans="1:8" ht="15">
      <c r="A92" s="117" t="s">
        <v>184</v>
      </c>
      <c r="B92" s="163"/>
      <c r="C92" s="15" t="s">
        <v>23</v>
      </c>
      <c r="D92" s="15" t="s">
        <v>23</v>
      </c>
      <c r="E92" s="15" t="s">
        <v>124</v>
      </c>
      <c r="F92" s="15"/>
      <c r="G92" s="107">
        <f t="shared" si="9"/>
        <v>344.6</v>
      </c>
      <c r="H92" s="107">
        <f t="shared" si="9"/>
        <v>344.6</v>
      </c>
    </row>
    <row r="93" spans="1:8" ht="15">
      <c r="A93" s="117" t="s">
        <v>122</v>
      </c>
      <c r="B93" s="163"/>
      <c r="C93" s="15" t="s">
        <v>23</v>
      </c>
      <c r="D93" s="15" t="s">
        <v>23</v>
      </c>
      <c r="E93" s="15" t="s">
        <v>125</v>
      </c>
      <c r="F93" s="15"/>
      <c r="G93" s="107">
        <f t="shared" si="9"/>
        <v>344.6</v>
      </c>
      <c r="H93" s="107">
        <f t="shared" si="9"/>
        <v>344.6</v>
      </c>
    </row>
    <row r="94" spans="1:8" ht="30">
      <c r="A94" s="117" t="s">
        <v>185</v>
      </c>
      <c r="B94" s="163"/>
      <c r="C94" s="15" t="s">
        <v>23</v>
      </c>
      <c r="D94" s="15" t="s">
        <v>23</v>
      </c>
      <c r="E94" s="15" t="s">
        <v>186</v>
      </c>
      <c r="F94" s="15"/>
      <c r="G94" s="107">
        <f t="shared" si="9"/>
        <v>344.6</v>
      </c>
      <c r="H94" s="107">
        <f t="shared" si="9"/>
        <v>344.6</v>
      </c>
    </row>
    <row r="95" spans="1:8" ht="30">
      <c r="A95" s="95" t="s">
        <v>82</v>
      </c>
      <c r="B95" s="163"/>
      <c r="C95" s="13" t="s">
        <v>23</v>
      </c>
      <c r="D95" s="13" t="s">
        <v>23</v>
      </c>
      <c r="E95" s="13" t="s">
        <v>186</v>
      </c>
      <c r="F95" s="10" t="s">
        <v>79</v>
      </c>
      <c r="G95" s="98">
        <v>344.6</v>
      </c>
      <c r="H95" s="98">
        <v>344.6</v>
      </c>
    </row>
    <row r="96" spans="1:8" ht="15">
      <c r="A96" s="120" t="s">
        <v>46</v>
      </c>
      <c r="B96" s="163"/>
      <c r="C96" s="27" t="s">
        <v>21</v>
      </c>
      <c r="D96" s="27"/>
      <c r="E96" s="27"/>
      <c r="F96" s="27"/>
      <c r="G96" s="124">
        <f>SUM(G97)</f>
        <v>12553.6</v>
      </c>
      <c r="H96" s="124">
        <f>SUM(H97)</f>
        <v>12374.7</v>
      </c>
    </row>
    <row r="97" spans="1:8" ht="15">
      <c r="A97" s="96" t="s">
        <v>47</v>
      </c>
      <c r="B97" s="163"/>
      <c r="C97" s="14" t="s">
        <v>21</v>
      </c>
      <c r="D97" s="14" t="s">
        <v>13</v>
      </c>
      <c r="E97" s="14"/>
      <c r="F97" s="14"/>
      <c r="G97" s="107">
        <f>SUM(G98,G103)</f>
        <v>12553.6</v>
      </c>
      <c r="H97" s="107">
        <f>SUM(H98,H103)</f>
        <v>12374.7</v>
      </c>
    </row>
    <row r="98" spans="1:8" ht="45">
      <c r="A98" s="128" t="s">
        <v>271</v>
      </c>
      <c r="B98" s="163"/>
      <c r="C98" s="15" t="s">
        <v>21</v>
      </c>
      <c r="D98" s="15" t="s">
        <v>13</v>
      </c>
      <c r="E98" s="15" t="s">
        <v>151</v>
      </c>
      <c r="F98" s="15"/>
      <c r="G98" s="107">
        <f t="shared" ref="G98:H101" si="10">SUM(G99)</f>
        <v>12291.6</v>
      </c>
      <c r="H98" s="107">
        <f t="shared" si="10"/>
        <v>12112.7</v>
      </c>
    </row>
    <row r="99" spans="1:8" ht="30">
      <c r="A99" s="101" t="s">
        <v>149</v>
      </c>
      <c r="B99" s="163"/>
      <c r="C99" s="15" t="s">
        <v>21</v>
      </c>
      <c r="D99" s="15" t="s">
        <v>13</v>
      </c>
      <c r="E99" s="15" t="s">
        <v>152</v>
      </c>
      <c r="F99" s="15"/>
      <c r="G99" s="107">
        <f t="shared" si="10"/>
        <v>12291.6</v>
      </c>
      <c r="H99" s="107">
        <f t="shared" si="10"/>
        <v>12112.7</v>
      </c>
    </row>
    <row r="100" spans="1:8" ht="30">
      <c r="A100" s="117" t="s">
        <v>187</v>
      </c>
      <c r="B100" s="163"/>
      <c r="C100" s="15" t="s">
        <v>21</v>
      </c>
      <c r="D100" s="15" t="s">
        <v>13</v>
      </c>
      <c r="E100" s="15" t="s">
        <v>188</v>
      </c>
      <c r="F100" s="15"/>
      <c r="G100" s="107">
        <f t="shared" si="10"/>
        <v>12291.6</v>
      </c>
      <c r="H100" s="107">
        <f t="shared" si="10"/>
        <v>12112.7</v>
      </c>
    </row>
    <row r="101" spans="1:8" ht="30">
      <c r="A101" s="117" t="s">
        <v>190</v>
      </c>
      <c r="B101" s="163"/>
      <c r="C101" s="15" t="s">
        <v>21</v>
      </c>
      <c r="D101" s="15" t="s">
        <v>13</v>
      </c>
      <c r="E101" s="15" t="s">
        <v>189</v>
      </c>
      <c r="F101" s="15"/>
      <c r="G101" s="107">
        <f t="shared" si="10"/>
        <v>12291.6</v>
      </c>
      <c r="H101" s="107">
        <f t="shared" si="10"/>
        <v>12112.7</v>
      </c>
    </row>
    <row r="102" spans="1:8" ht="30">
      <c r="A102" s="95" t="s">
        <v>82</v>
      </c>
      <c r="B102" s="163"/>
      <c r="C102" s="10" t="s">
        <v>21</v>
      </c>
      <c r="D102" s="10" t="s">
        <v>13</v>
      </c>
      <c r="E102" s="13" t="s">
        <v>189</v>
      </c>
      <c r="F102" s="10" t="s">
        <v>79</v>
      </c>
      <c r="G102" s="98">
        <v>12291.6</v>
      </c>
      <c r="H102" s="98">
        <v>12112.7</v>
      </c>
    </row>
    <row r="103" spans="1:8" ht="45">
      <c r="A103" s="117" t="s">
        <v>278</v>
      </c>
      <c r="B103" s="163"/>
      <c r="C103" s="9" t="s">
        <v>21</v>
      </c>
      <c r="D103" s="9" t="s">
        <v>13</v>
      </c>
      <c r="E103" s="15" t="s">
        <v>180</v>
      </c>
      <c r="F103" s="13"/>
      <c r="G103" s="107">
        <f t="shared" ref="G103:H106" si="11">SUM(G104)</f>
        <v>262</v>
      </c>
      <c r="H103" s="107">
        <f t="shared" si="11"/>
        <v>262</v>
      </c>
    </row>
    <row r="104" spans="1:8" ht="45">
      <c r="A104" s="117" t="s">
        <v>177</v>
      </c>
      <c r="B104" s="163"/>
      <c r="C104" s="9" t="s">
        <v>21</v>
      </c>
      <c r="D104" s="9" t="s">
        <v>13</v>
      </c>
      <c r="E104" s="15" t="s">
        <v>181</v>
      </c>
      <c r="F104" s="13"/>
      <c r="G104" s="107">
        <f t="shared" si="11"/>
        <v>262</v>
      </c>
      <c r="H104" s="107">
        <f t="shared" si="11"/>
        <v>262</v>
      </c>
    </row>
    <row r="105" spans="1:8" ht="30">
      <c r="A105" s="117" t="s">
        <v>178</v>
      </c>
      <c r="B105" s="163"/>
      <c r="C105" s="9" t="s">
        <v>21</v>
      </c>
      <c r="D105" s="9" t="s">
        <v>13</v>
      </c>
      <c r="E105" s="15" t="s">
        <v>182</v>
      </c>
      <c r="F105" s="13"/>
      <c r="G105" s="107">
        <f t="shared" si="11"/>
        <v>262</v>
      </c>
      <c r="H105" s="107">
        <f t="shared" si="11"/>
        <v>262</v>
      </c>
    </row>
    <row r="106" spans="1:8" ht="45">
      <c r="A106" s="122" t="s">
        <v>195</v>
      </c>
      <c r="B106" s="163"/>
      <c r="C106" s="9" t="s">
        <v>21</v>
      </c>
      <c r="D106" s="9" t="s">
        <v>13</v>
      </c>
      <c r="E106" s="15" t="s">
        <v>196</v>
      </c>
      <c r="F106" s="13"/>
      <c r="G106" s="107">
        <f t="shared" si="11"/>
        <v>262</v>
      </c>
      <c r="H106" s="107">
        <f t="shared" si="11"/>
        <v>262</v>
      </c>
    </row>
    <row r="107" spans="1:8" ht="30">
      <c r="A107" s="95" t="s">
        <v>82</v>
      </c>
      <c r="B107" s="163"/>
      <c r="C107" s="10" t="s">
        <v>21</v>
      </c>
      <c r="D107" s="10" t="s">
        <v>13</v>
      </c>
      <c r="E107" s="13" t="s">
        <v>196</v>
      </c>
      <c r="F107" s="30" t="s">
        <v>79</v>
      </c>
      <c r="G107" s="123">
        <v>262</v>
      </c>
      <c r="H107" s="123">
        <v>262</v>
      </c>
    </row>
    <row r="108" spans="1:8" ht="15">
      <c r="A108" s="120" t="s">
        <v>30</v>
      </c>
      <c r="B108" s="163"/>
      <c r="C108" s="21" t="s">
        <v>31</v>
      </c>
      <c r="D108" s="21"/>
      <c r="E108" s="21"/>
      <c r="F108" s="21"/>
      <c r="G108" s="124">
        <f t="shared" ref="G108:H110" si="12">SUM(G109)</f>
        <v>994.8</v>
      </c>
      <c r="H108" s="124">
        <f t="shared" si="12"/>
        <v>994.8</v>
      </c>
    </row>
    <row r="109" spans="1:8" ht="15">
      <c r="A109" s="96" t="s">
        <v>48</v>
      </c>
      <c r="B109" s="163"/>
      <c r="C109" s="14" t="s">
        <v>31</v>
      </c>
      <c r="D109" s="14" t="s">
        <v>13</v>
      </c>
      <c r="E109" s="14"/>
      <c r="F109" s="14"/>
      <c r="G109" s="107">
        <f t="shared" si="12"/>
        <v>994.8</v>
      </c>
      <c r="H109" s="107">
        <f t="shared" si="12"/>
        <v>994.8</v>
      </c>
    </row>
    <row r="110" spans="1:8" ht="75">
      <c r="A110" s="108" t="s">
        <v>275</v>
      </c>
      <c r="B110" s="163"/>
      <c r="C110" s="15" t="s">
        <v>31</v>
      </c>
      <c r="D110" s="15" t="s">
        <v>13</v>
      </c>
      <c r="E110" s="15" t="s">
        <v>94</v>
      </c>
      <c r="F110" s="15"/>
      <c r="G110" s="107">
        <f t="shared" si="12"/>
        <v>994.8</v>
      </c>
      <c r="H110" s="107">
        <f t="shared" si="12"/>
        <v>994.8</v>
      </c>
    </row>
    <row r="111" spans="1:8" ht="30">
      <c r="A111" s="108" t="s">
        <v>87</v>
      </c>
      <c r="B111" s="163"/>
      <c r="C111" s="15" t="s">
        <v>31</v>
      </c>
      <c r="D111" s="15" t="s">
        <v>13</v>
      </c>
      <c r="E111" s="15" t="s">
        <v>95</v>
      </c>
      <c r="F111" s="15"/>
      <c r="G111" s="107">
        <f>SUM(G112,G115)</f>
        <v>994.8</v>
      </c>
      <c r="H111" s="107">
        <f>SUM(H112,H115)</f>
        <v>994.8</v>
      </c>
    </row>
    <row r="112" spans="1:8" ht="30">
      <c r="A112" s="108" t="s">
        <v>88</v>
      </c>
      <c r="B112" s="163"/>
      <c r="C112" s="15" t="s">
        <v>31</v>
      </c>
      <c r="D112" s="15" t="s">
        <v>13</v>
      </c>
      <c r="E112" s="15" t="s">
        <v>96</v>
      </c>
      <c r="F112" s="15"/>
      <c r="G112" s="107">
        <f>SUM(G113)</f>
        <v>936</v>
      </c>
      <c r="H112" s="107">
        <f>SUM(H113)</f>
        <v>936</v>
      </c>
    </row>
    <row r="113" spans="1:8" ht="15">
      <c r="A113" s="97" t="s">
        <v>192</v>
      </c>
      <c r="B113" s="163"/>
      <c r="C113" s="15" t="s">
        <v>31</v>
      </c>
      <c r="D113" s="15" t="s">
        <v>13</v>
      </c>
      <c r="E113" s="15" t="s">
        <v>191</v>
      </c>
      <c r="F113" s="15"/>
      <c r="G113" s="107">
        <f>SUM(G114)</f>
        <v>936</v>
      </c>
      <c r="H113" s="107">
        <f>SUM(H114)</f>
        <v>936</v>
      </c>
    </row>
    <row r="114" spans="1:8" ht="30">
      <c r="A114" s="95" t="s">
        <v>77</v>
      </c>
      <c r="B114" s="163"/>
      <c r="C114" s="10" t="s">
        <v>31</v>
      </c>
      <c r="D114" s="10" t="s">
        <v>13</v>
      </c>
      <c r="E114" s="13" t="s">
        <v>191</v>
      </c>
      <c r="F114" s="13" t="s">
        <v>78</v>
      </c>
      <c r="G114" s="98">
        <v>936</v>
      </c>
      <c r="H114" s="98">
        <v>936</v>
      </c>
    </row>
    <row r="115" spans="1:8" ht="30">
      <c r="A115" s="101" t="s">
        <v>89</v>
      </c>
      <c r="B115" s="163"/>
      <c r="C115" s="9" t="s">
        <v>31</v>
      </c>
      <c r="D115" s="9" t="s">
        <v>13</v>
      </c>
      <c r="E115" s="15" t="s">
        <v>97</v>
      </c>
      <c r="F115" s="13"/>
      <c r="G115" s="107">
        <f>SUM(G116)</f>
        <v>58.8</v>
      </c>
      <c r="H115" s="107">
        <f>SUM(H116)</f>
        <v>58.8</v>
      </c>
    </row>
    <row r="116" spans="1:8" ht="60">
      <c r="A116" s="117" t="s">
        <v>194</v>
      </c>
      <c r="B116" s="163"/>
      <c r="C116" s="9" t="s">
        <v>31</v>
      </c>
      <c r="D116" s="9" t="s">
        <v>13</v>
      </c>
      <c r="E116" s="15" t="s">
        <v>193</v>
      </c>
      <c r="F116" s="15"/>
      <c r="G116" s="107">
        <f>SUM(G117)</f>
        <v>58.8</v>
      </c>
      <c r="H116" s="107">
        <f>SUM(H117)</f>
        <v>58.8</v>
      </c>
    </row>
    <row r="117" spans="1:8" ht="30">
      <c r="A117" s="95" t="s">
        <v>77</v>
      </c>
      <c r="B117" s="163"/>
      <c r="C117" s="10" t="s">
        <v>31</v>
      </c>
      <c r="D117" s="10" t="s">
        <v>13</v>
      </c>
      <c r="E117" s="13" t="s">
        <v>193</v>
      </c>
      <c r="F117" s="13" t="s">
        <v>78</v>
      </c>
      <c r="G117" s="98">
        <v>58.8</v>
      </c>
      <c r="H117" s="98">
        <v>58.8</v>
      </c>
    </row>
    <row r="118" spans="1:8" ht="15">
      <c r="A118" s="129" t="s">
        <v>33</v>
      </c>
      <c r="B118" s="163"/>
      <c r="C118" s="27" t="s">
        <v>34</v>
      </c>
      <c r="D118" s="27"/>
      <c r="E118" s="21"/>
      <c r="F118" s="21"/>
      <c r="G118" s="107">
        <f t="shared" ref="G118:H121" si="13">SUM(G119)</f>
        <v>858.3</v>
      </c>
      <c r="H118" s="107">
        <f t="shared" si="13"/>
        <v>823.6</v>
      </c>
    </row>
    <row r="119" spans="1:8" ht="15">
      <c r="A119" s="96" t="s">
        <v>35</v>
      </c>
      <c r="B119" s="163"/>
      <c r="C119" s="18" t="s">
        <v>34</v>
      </c>
      <c r="D119" s="18" t="s">
        <v>13</v>
      </c>
      <c r="E119" s="18"/>
      <c r="F119" s="18"/>
      <c r="G119" s="107">
        <f t="shared" si="13"/>
        <v>858.3</v>
      </c>
      <c r="H119" s="107">
        <f t="shared" si="13"/>
        <v>823.6</v>
      </c>
    </row>
    <row r="120" spans="1:8" ht="75">
      <c r="A120" s="130" t="s">
        <v>277</v>
      </c>
      <c r="B120" s="163"/>
      <c r="C120" s="15" t="s">
        <v>34</v>
      </c>
      <c r="D120" s="15" t="s">
        <v>13</v>
      </c>
      <c r="E120" s="15" t="s">
        <v>204</v>
      </c>
      <c r="F120" s="18"/>
      <c r="G120" s="107">
        <f t="shared" si="13"/>
        <v>858.3</v>
      </c>
      <c r="H120" s="107">
        <f t="shared" si="13"/>
        <v>823.6</v>
      </c>
    </row>
    <row r="121" spans="1:8" ht="60">
      <c r="A121" s="130" t="s">
        <v>201</v>
      </c>
      <c r="B121" s="163"/>
      <c r="C121" s="15" t="s">
        <v>34</v>
      </c>
      <c r="D121" s="15" t="s">
        <v>13</v>
      </c>
      <c r="E121" s="15" t="s">
        <v>205</v>
      </c>
      <c r="F121" s="18"/>
      <c r="G121" s="107">
        <f t="shared" si="13"/>
        <v>858.3</v>
      </c>
      <c r="H121" s="107">
        <f t="shared" si="13"/>
        <v>823.6</v>
      </c>
    </row>
    <row r="122" spans="1:8" ht="45">
      <c r="A122" s="130" t="s">
        <v>202</v>
      </c>
      <c r="B122" s="163"/>
      <c r="C122" s="15" t="s">
        <v>34</v>
      </c>
      <c r="D122" s="15" t="s">
        <v>13</v>
      </c>
      <c r="E122" s="15" t="s">
        <v>206</v>
      </c>
      <c r="F122" s="18"/>
      <c r="G122" s="107">
        <f>SUM(G123,G126)</f>
        <v>858.3</v>
      </c>
      <c r="H122" s="107">
        <f>SUM(H123,H126)</f>
        <v>823.6</v>
      </c>
    </row>
    <row r="123" spans="1:8" ht="15">
      <c r="A123" s="130" t="s">
        <v>203</v>
      </c>
      <c r="B123" s="163"/>
      <c r="C123" s="15" t="s">
        <v>34</v>
      </c>
      <c r="D123" s="15" t="s">
        <v>13</v>
      </c>
      <c r="E123" s="15" t="s">
        <v>207</v>
      </c>
      <c r="F123" s="18"/>
      <c r="G123" s="107">
        <f>SUM(G124:G125)</f>
        <v>650.29999999999995</v>
      </c>
      <c r="H123" s="107">
        <f>SUM(H124:H125)</f>
        <v>633.6</v>
      </c>
    </row>
    <row r="124" spans="1:8" ht="60">
      <c r="A124" s="95" t="s">
        <v>72</v>
      </c>
      <c r="B124" s="186"/>
      <c r="C124" s="20" t="s">
        <v>34</v>
      </c>
      <c r="D124" s="20" t="s">
        <v>13</v>
      </c>
      <c r="E124" s="13" t="s">
        <v>207</v>
      </c>
      <c r="F124" s="10" t="s">
        <v>74</v>
      </c>
      <c r="G124" s="157">
        <v>300</v>
      </c>
      <c r="H124" s="157">
        <v>300</v>
      </c>
    </row>
    <row r="125" spans="1:8" ht="30">
      <c r="A125" s="95" t="s">
        <v>114</v>
      </c>
      <c r="B125" s="163"/>
      <c r="C125" s="20" t="s">
        <v>34</v>
      </c>
      <c r="D125" s="20" t="s">
        <v>13</v>
      </c>
      <c r="E125" s="13" t="s">
        <v>207</v>
      </c>
      <c r="F125" s="10" t="s">
        <v>75</v>
      </c>
      <c r="G125" s="98">
        <v>350.3</v>
      </c>
      <c r="H125" s="98">
        <v>333.6</v>
      </c>
    </row>
    <row r="126" spans="1:8" ht="30">
      <c r="A126" s="117" t="s">
        <v>208</v>
      </c>
      <c r="B126" s="165"/>
      <c r="C126" s="15" t="s">
        <v>34</v>
      </c>
      <c r="D126" s="15" t="s">
        <v>13</v>
      </c>
      <c r="E126" s="15" t="s">
        <v>209</v>
      </c>
      <c r="F126" s="15"/>
      <c r="G126" s="107">
        <f>SUM(G127:G128)</f>
        <v>208</v>
      </c>
      <c r="H126" s="107">
        <f>SUM(H127:H128)</f>
        <v>190</v>
      </c>
    </row>
    <row r="127" spans="1:8" ht="60">
      <c r="A127" s="95" t="s">
        <v>72</v>
      </c>
      <c r="B127" s="186"/>
      <c r="C127" s="13" t="s">
        <v>34</v>
      </c>
      <c r="D127" s="13" t="s">
        <v>13</v>
      </c>
      <c r="E127" s="13" t="s">
        <v>209</v>
      </c>
      <c r="F127" s="12" t="s">
        <v>74</v>
      </c>
      <c r="G127" s="171">
        <v>150</v>
      </c>
      <c r="H127" s="171">
        <v>150</v>
      </c>
    </row>
    <row r="128" spans="1:8" ht="30.75" thickBot="1">
      <c r="A128" s="95" t="s">
        <v>114</v>
      </c>
      <c r="B128" s="165"/>
      <c r="C128" s="13" t="s">
        <v>34</v>
      </c>
      <c r="D128" s="13" t="s">
        <v>13</v>
      </c>
      <c r="E128" s="13" t="s">
        <v>209</v>
      </c>
      <c r="F128" s="12" t="s">
        <v>75</v>
      </c>
      <c r="G128" s="131">
        <v>58</v>
      </c>
      <c r="H128" s="131">
        <v>40</v>
      </c>
    </row>
    <row r="129" spans="1:8" ht="33" thickTop="1" thickBot="1">
      <c r="A129" s="102" t="s">
        <v>227</v>
      </c>
      <c r="B129" s="6" t="s">
        <v>226</v>
      </c>
      <c r="C129" s="22"/>
      <c r="D129" s="22"/>
      <c r="E129" s="23"/>
      <c r="F129" s="23"/>
      <c r="G129" s="112">
        <f>SUM(G130)</f>
        <v>581.9</v>
      </c>
      <c r="H129" s="112">
        <f>SUM(H130)</f>
        <v>581.9</v>
      </c>
    </row>
    <row r="130" spans="1:8" ht="15.75" thickTop="1">
      <c r="A130" s="104" t="s">
        <v>12</v>
      </c>
      <c r="B130" s="54"/>
      <c r="C130" s="63" t="s">
        <v>13</v>
      </c>
      <c r="D130" s="54"/>
      <c r="E130" s="54"/>
      <c r="F130" s="64"/>
      <c r="G130" s="113">
        <f t="shared" ref="G130:H132" si="14">SUM(G131)</f>
        <v>581.9</v>
      </c>
      <c r="H130" s="113">
        <f t="shared" si="14"/>
        <v>581.9</v>
      </c>
    </row>
    <row r="131" spans="1:8" ht="45">
      <c r="A131" s="106" t="s">
        <v>52</v>
      </c>
      <c r="B131" s="163"/>
      <c r="C131" s="8" t="s">
        <v>13</v>
      </c>
      <c r="D131" s="8" t="s">
        <v>45</v>
      </c>
      <c r="E131" s="28"/>
      <c r="F131" s="13"/>
      <c r="G131" s="107">
        <f t="shared" si="14"/>
        <v>581.9</v>
      </c>
      <c r="H131" s="107">
        <f t="shared" si="14"/>
        <v>581.9</v>
      </c>
    </row>
    <row r="132" spans="1:8" ht="15">
      <c r="A132" s="108" t="s">
        <v>230</v>
      </c>
      <c r="B132" s="51"/>
      <c r="C132" s="9" t="s">
        <v>13</v>
      </c>
      <c r="D132" s="9" t="s">
        <v>45</v>
      </c>
      <c r="E132" s="15" t="s">
        <v>228</v>
      </c>
      <c r="F132" s="9"/>
      <c r="G132" s="107">
        <f t="shared" si="14"/>
        <v>581.9</v>
      </c>
      <c r="H132" s="107">
        <f t="shared" si="14"/>
        <v>581.9</v>
      </c>
    </row>
    <row r="133" spans="1:8" ht="15">
      <c r="A133" s="108" t="s">
        <v>84</v>
      </c>
      <c r="B133" s="51"/>
      <c r="C133" s="10" t="s">
        <v>13</v>
      </c>
      <c r="D133" s="10" t="s">
        <v>45</v>
      </c>
      <c r="E133" s="15" t="s">
        <v>229</v>
      </c>
      <c r="F133" s="9"/>
      <c r="G133" s="107">
        <f>SUM(G134:G134)</f>
        <v>581.9</v>
      </c>
      <c r="H133" s="107">
        <f>SUM(H134:H134)</f>
        <v>581.9</v>
      </c>
    </row>
    <row r="134" spans="1:8" ht="60.75" thickBot="1">
      <c r="A134" s="95" t="s">
        <v>72</v>
      </c>
      <c r="B134" s="51"/>
      <c r="C134" s="10" t="s">
        <v>13</v>
      </c>
      <c r="D134" s="10" t="s">
        <v>45</v>
      </c>
      <c r="E134" s="13" t="s">
        <v>229</v>
      </c>
      <c r="F134" s="10" t="s">
        <v>74</v>
      </c>
      <c r="G134" s="98">
        <v>581.9</v>
      </c>
      <c r="H134" s="98">
        <v>581.9</v>
      </c>
    </row>
    <row r="135" spans="1:8" ht="33" thickTop="1" thickBot="1">
      <c r="A135" s="102" t="s">
        <v>50</v>
      </c>
      <c r="B135" s="6" t="s">
        <v>51</v>
      </c>
      <c r="C135" s="22"/>
      <c r="D135" s="22"/>
      <c r="E135" s="23"/>
      <c r="F135" s="23"/>
      <c r="G135" s="112">
        <f>SUM(G136,G159,G166,G181,G196,G249,G256,G173)</f>
        <v>79320.399999999994</v>
      </c>
      <c r="H135" s="112">
        <f>SUM(H136,H159,H166,H181,H196,H249,H256,H173)</f>
        <v>78681.099999999991</v>
      </c>
    </row>
    <row r="136" spans="1:8" ht="16.5" thickTop="1">
      <c r="A136" s="104" t="s">
        <v>12</v>
      </c>
      <c r="B136" s="54"/>
      <c r="C136" s="63" t="s">
        <v>13</v>
      </c>
      <c r="D136" s="54"/>
      <c r="E136" s="54"/>
      <c r="F136" s="54"/>
      <c r="G136" s="132">
        <f>SUM(G137,G144,G149)</f>
        <v>4550.3</v>
      </c>
      <c r="H136" s="132">
        <f>SUM(H137,H144,H149)</f>
        <v>3862.7000000000003</v>
      </c>
    </row>
    <row r="137" spans="1:8" ht="45">
      <c r="A137" s="106" t="s">
        <v>52</v>
      </c>
      <c r="B137" s="163"/>
      <c r="C137" s="8" t="s">
        <v>13</v>
      </c>
      <c r="D137" s="8" t="s">
        <v>45</v>
      </c>
      <c r="E137" s="28"/>
      <c r="F137" s="28"/>
      <c r="G137" s="100">
        <f t="shared" ref="G137:H140" si="15">SUM(G138)</f>
        <v>3526.3</v>
      </c>
      <c r="H137" s="100">
        <f t="shared" si="15"/>
        <v>2918.7000000000003</v>
      </c>
    </row>
    <row r="138" spans="1:8" ht="75">
      <c r="A138" s="108" t="s">
        <v>275</v>
      </c>
      <c r="B138" s="163"/>
      <c r="C138" s="15" t="s">
        <v>13</v>
      </c>
      <c r="D138" s="15" t="s">
        <v>45</v>
      </c>
      <c r="E138" s="15" t="s">
        <v>94</v>
      </c>
      <c r="F138" s="29"/>
      <c r="G138" s="107">
        <f t="shared" si="15"/>
        <v>3526.3</v>
      </c>
      <c r="H138" s="107">
        <f t="shared" si="15"/>
        <v>2918.7000000000003</v>
      </c>
    </row>
    <row r="139" spans="1:8" ht="30">
      <c r="A139" s="108" t="s">
        <v>87</v>
      </c>
      <c r="B139" s="163"/>
      <c r="C139" s="15" t="s">
        <v>13</v>
      </c>
      <c r="D139" s="15" t="s">
        <v>45</v>
      </c>
      <c r="E139" s="15" t="s">
        <v>95</v>
      </c>
      <c r="F139" s="29"/>
      <c r="G139" s="107">
        <f t="shared" si="15"/>
        <v>3526.3</v>
      </c>
      <c r="H139" s="107">
        <f t="shared" si="15"/>
        <v>2918.7000000000003</v>
      </c>
    </row>
    <row r="140" spans="1:8" ht="30">
      <c r="A140" s="108" t="s">
        <v>88</v>
      </c>
      <c r="B140" s="163"/>
      <c r="C140" s="15" t="s">
        <v>13</v>
      </c>
      <c r="D140" s="15" t="s">
        <v>45</v>
      </c>
      <c r="E140" s="15" t="s">
        <v>96</v>
      </c>
      <c r="F140" s="29"/>
      <c r="G140" s="107">
        <f t="shared" si="15"/>
        <v>3526.3</v>
      </c>
      <c r="H140" s="107">
        <f t="shared" si="15"/>
        <v>2918.7000000000003</v>
      </c>
    </row>
    <row r="141" spans="1:8" ht="15">
      <c r="A141" s="108" t="s">
        <v>84</v>
      </c>
      <c r="B141" s="163"/>
      <c r="C141" s="15" t="s">
        <v>13</v>
      </c>
      <c r="D141" s="15" t="s">
        <v>45</v>
      </c>
      <c r="E141" s="15" t="s">
        <v>86</v>
      </c>
      <c r="F141" s="29"/>
      <c r="G141" s="107">
        <f>SUM(G142:G143)</f>
        <v>3526.3</v>
      </c>
      <c r="H141" s="107">
        <f>SUM(H142:H143)</f>
        <v>2918.7000000000003</v>
      </c>
    </row>
    <row r="142" spans="1:8" ht="60">
      <c r="A142" s="95" t="s">
        <v>72</v>
      </c>
      <c r="B142" s="163"/>
      <c r="C142" s="24" t="s">
        <v>13</v>
      </c>
      <c r="D142" s="24" t="s">
        <v>45</v>
      </c>
      <c r="E142" s="13" t="s">
        <v>86</v>
      </c>
      <c r="F142" s="10" t="s">
        <v>74</v>
      </c>
      <c r="G142" s="98">
        <v>3094.5</v>
      </c>
      <c r="H142" s="98">
        <v>2486.9</v>
      </c>
    </row>
    <row r="143" spans="1:8" ht="30">
      <c r="A143" s="95" t="s">
        <v>114</v>
      </c>
      <c r="B143" s="163"/>
      <c r="C143" s="24" t="s">
        <v>13</v>
      </c>
      <c r="D143" s="24" t="s">
        <v>45</v>
      </c>
      <c r="E143" s="13" t="s">
        <v>86</v>
      </c>
      <c r="F143" s="10" t="s">
        <v>75</v>
      </c>
      <c r="G143" s="98">
        <v>431.8</v>
      </c>
      <c r="H143" s="98">
        <v>431.8</v>
      </c>
    </row>
    <row r="144" spans="1:8" ht="15">
      <c r="A144" s="126" t="s">
        <v>53</v>
      </c>
      <c r="B144" s="163"/>
      <c r="C144" s="8" t="s">
        <v>13</v>
      </c>
      <c r="D144" s="8" t="s">
        <v>34</v>
      </c>
      <c r="E144" s="17"/>
      <c r="F144" s="17"/>
      <c r="G144" s="107">
        <f t="shared" ref="G144:H147" si="16">SUM(G145)</f>
        <v>224</v>
      </c>
      <c r="H144" s="107">
        <f t="shared" si="16"/>
        <v>224</v>
      </c>
    </row>
    <row r="145" spans="1:8" ht="30">
      <c r="A145" s="133" t="s">
        <v>221</v>
      </c>
      <c r="B145" s="163"/>
      <c r="C145" s="19" t="s">
        <v>13</v>
      </c>
      <c r="D145" s="19" t="s">
        <v>34</v>
      </c>
      <c r="E145" s="19" t="s">
        <v>222</v>
      </c>
      <c r="F145" s="19"/>
      <c r="G145" s="107">
        <f t="shared" si="16"/>
        <v>224</v>
      </c>
      <c r="H145" s="107">
        <f t="shared" si="16"/>
        <v>224</v>
      </c>
    </row>
    <row r="146" spans="1:8" ht="15">
      <c r="A146" s="133" t="s">
        <v>223</v>
      </c>
      <c r="B146" s="163"/>
      <c r="C146" s="19" t="s">
        <v>13</v>
      </c>
      <c r="D146" s="19" t="s">
        <v>34</v>
      </c>
      <c r="E146" s="19" t="s">
        <v>91</v>
      </c>
      <c r="F146" s="19"/>
      <c r="G146" s="107">
        <f t="shared" si="16"/>
        <v>224</v>
      </c>
      <c r="H146" s="107">
        <f t="shared" si="16"/>
        <v>224</v>
      </c>
    </row>
    <row r="147" spans="1:8" ht="45">
      <c r="A147" s="125" t="s">
        <v>92</v>
      </c>
      <c r="B147" s="163"/>
      <c r="C147" s="9" t="s">
        <v>13</v>
      </c>
      <c r="D147" s="9" t="s">
        <v>34</v>
      </c>
      <c r="E147" s="19" t="s">
        <v>93</v>
      </c>
      <c r="F147" s="28"/>
      <c r="G147" s="107">
        <f t="shared" si="16"/>
        <v>224</v>
      </c>
      <c r="H147" s="107">
        <f t="shared" si="16"/>
        <v>224</v>
      </c>
    </row>
    <row r="148" spans="1:8" ht="15">
      <c r="A148" s="95" t="s">
        <v>73</v>
      </c>
      <c r="B148" s="163"/>
      <c r="C148" s="10" t="s">
        <v>13</v>
      </c>
      <c r="D148" s="10" t="s">
        <v>34</v>
      </c>
      <c r="E148" s="20" t="s">
        <v>93</v>
      </c>
      <c r="F148" s="10" t="s">
        <v>76</v>
      </c>
      <c r="G148" s="98">
        <v>224</v>
      </c>
      <c r="H148" s="98">
        <v>224</v>
      </c>
    </row>
    <row r="149" spans="1:8" ht="15">
      <c r="A149" s="96" t="s">
        <v>16</v>
      </c>
      <c r="B149" s="163"/>
      <c r="C149" s="18" t="s">
        <v>13</v>
      </c>
      <c r="D149" s="18" t="s">
        <v>17</v>
      </c>
      <c r="E149" s="18"/>
      <c r="F149" s="18"/>
      <c r="G149" s="107">
        <f>SUM(G150)</f>
        <v>800</v>
      </c>
      <c r="H149" s="107">
        <f>SUM(H150)</f>
        <v>720</v>
      </c>
    </row>
    <row r="150" spans="1:8" ht="75">
      <c r="A150" s="108" t="s">
        <v>275</v>
      </c>
      <c r="B150" s="163"/>
      <c r="C150" s="9" t="s">
        <v>13</v>
      </c>
      <c r="D150" s="9" t="s">
        <v>17</v>
      </c>
      <c r="E150" s="9" t="s">
        <v>94</v>
      </c>
      <c r="F150" s="10"/>
      <c r="G150" s="107">
        <f>SUM(G151,G155)</f>
        <v>800</v>
      </c>
      <c r="H150" s="107">
        <f>SUM(H151,H155)</f>
        <v>720</v>
      </c>
    </row>
    <row r="151" spans="1:8" ht="30">
      <c r="A151" s="108" t="s">
        <v>87</v>
      </c>
      <c r="B151" s="172"/>
      <c r="C151" s="15" t="s">
        <v>13</v>
      </c>
      <c r="D151" s="15" t="s">
        <v>17</v>
      </c>
      <c r="E151" s="15" t="s">
        <v>95</v>
      </c>
      <c r="F151" s="10"/>
      <c r="G151" s="107">
        <f t="shared" ref="G151:H153" si="17">SUM(G152)</f>
        <v>89</v>
      </c>
      <c r="H151" s="107">
        <f t="shared" si="17"/>
        <v>89</v>
      </c>
    </row>
    <row r="152" spans="1:8" ht="30">
      <c r="A152" s="117" t="s">
        <v>89</v>
      </c>
      <c r="B152" s="172"/>
      <c r="C152" s="9" t="s">
        <v>13</v>
      </c>
      <c r="D152" s="9" t="s">
        <v>17</v>
      </c>
      <c r="E152" s="15" t="s">
        <v>97</v>
      </c>
      <c r="F152" s="10"/>
      <c r="G152" s="107">
        <f t="shared" si="17"/>
        <v>89</v>
      </c>
      <c r="H152" s="107">
        <f t="shared" si="17"/>
        <v>89</v>
      </c>
    </row>
    <row r="153" spans="1:8" ht="60">
      <c r="A153" s="101" t="s">
        <v>244</v>
      </c>
      <c r="B153" s="172"/>
      <c r="C153" s="9" t="s">
        <v>13</v>
      </c>
      <c r="D153" s="9" t="s">
        <v>17</v>
      </c>
      <c r="E153" s="78" t="s">
        <v>245</v>
      </c>
      <c r="F153" s="83"/>
      <c r="G153" s="166">
        <f t="shared" si="17"/>
        <v>89</v>
      </c>
      <c r="H153" s="166">
        <f t="shared" si="17"/>
        <v>89</v>
      </c>
    </row>
    <row r="154" spans="1:8" ht="30">
      <c r="A154" s="95" t="s">
        <v>27</v>
      </c>
      <c r="B154" s="172"/>
      <c r="C154" s="10" t="s">
        <v>13</v>
      </c>
      <c r="D154" s="10" t="s">
        <v>17</v>
      </c>
      <c r="E154" s="77" t="s">
        <v>245</v>
      </c>
      <c r="F154" s="83">
        <v>500</v>
      </c>
      <c r="G154" s="84">
        <v>89</v>
      </c>
      <c r="H154" s="84">
        <v>89</v>
      </c>
    </row>
    <row r="155" spans="1:8" ht="45">
      <c r="A155" s="101" t="s">
        <v>108</v>
      </c>
      <c r="B155" s="163"/>
      <c r="C155" s="9" t="s">
        <v>13</v>
      </c>
      <c r="D155" s="9" t="s">
        <v>17</v>
      </c>
      <c r="E155" s="9" t="s">
        <v>113</v>
      </c>
      <c r="F155" s="10"/>
      <c r="G155" s="115">
        <f t="shared" ref="G155:H157" si="18">SUM(G156)</f>
        <v>711</v>
      </c>
      <c r="H155" s="115">
        <f t="shared" si="18"/>
        <v>631</v>
      </c>
    </row>
    <row r="156" spans="1:8" ht="30">
      <c r="A156" s="117" t="s">
        <v>109</v>
      </c>
      <c r="B156" s="163"/>
      <c r="C156" s="9" t="s">
        <v>13</v>
      </c>
      <c r="D156" s="9" t="s">
        <v>17</v>
      </c>
      <c r="E156" s="9" t="s">
        <v>111</v>
      </c>
      <c r="F156" s="15"/>
      <c r="G156" s="115">
        <f t="shared" si="18"/>
        <v>711</v>
      </c>
      <c r="H156" s="115">
        <f t="shared" si="18"/>
        <v>631</v>
      </c>
    </row>
    <row r="157" spans="1:8" ht="75">
      <c r="A157" s="101" t="s">
        <v>110</v>
      </c>
      <c r="B157" s="163"/>
      <c r="C157" s="9" t="s">
        <v>13</v>
      </c>
      <c r="D157" s="9" t="s">
        <v>17</v>
      </c>
      <c r="E157" s="9" t="s">
        <v>112</v>
      </c>
      <c r="F157" s="10"/>
      <c r="G157" s="115">
        <f t="shared" si="18"/>
        <v>711</v>
      </c>
      <c r="H157" s="115">
        <f t="shared" si="18"/>
        <v>631</v>
      </c>
    </row>
    <row r="158" spans="1:8" ht="30">
      <c r="A158" s="95" t="s">
        <v>114</v>
      </c>
      <c r="B158" s="163"/>
      <c r="C158" s="10" t="s">
        <v>13</v>
      </c>
      <c r="D158" s="10" t="s">
        <v>17</v>
      </c>
      <c r="E158" s="10" t="s">
        <v>112</v>
      </c>
      <c r="F158" s="13" t="s">
        <v>75</v>
      </c>
      <c r="G158" s="114">
        <v>711</v>
      </c>
      <c r="H158" s="114">
        <v>631</v>
      </c>
    </row>
    <row r="159" spans="1:8" ht="15">
      <c r="A159" s="134" t="s">
        <v>54</v>
      </c>
      <c r="B159" s="163"/>
      <c r="C159" s="27" t="s">
        <v>26</v>
      </c>
      <c r="D159" s="28"/>
      <c r="E159" s="28"/>
      <c r="F159" s="28"/>
      <c r="G159" s="107">
        <f t="shared" ref="G159:H164" si="19">SUM(G160)</f>
        <v>607.1</v>
      </c>
      <c r="H159" s="107">
        <f t="shared" si="19"/>
        <v>634.20000000000005</v>
      </c>
    </row>
    <row r="160" spans="1:8" ht="30">
      <c r="A160" s="135" t="s">
        <v>55</v>
      </c>
      <c r="B160" s="163"/>
      <c r="C160" s="18" t="s">
        <v>26</v>
      </c>
      <c r="D160" s="18" t="s">
        <v>15</v>
      </c>
      <c r="E160" s="18"/>
      <c r="F160" s="18"/>
      <c r="G160" s="107">
        <f t="shared" si="19"/>
        <v>607.1</v>
      </c>
      <c r="H160" s="107">
        <f t="shared" si="19"/>
        <v>634.20000000000005</v>
      </c>
    </row>
    <row r="161" spans="1:8" ht="75">
      <c r="A161" s="108" t="s">
        <v>275</v>
      </c>
      <c r="B161" s="163"/>
      <c r="C161" s="9" t="s">
        <v>26</v>
      </c>
      <c r="D161" s="9" t="s">
        <v>15</v>
      </c>
      <c r="E161" s="15" t="s">
        <v>94</v>
      </c>
      <c r="F161" s="9"/>
      <c r="G161" s="107">
        <f t="shared" si="19"/>
        <v>607.1</v>
      </c>
      <c r="H161" s="107">
        <f t="shared" si="19"/>
        <v>634.20000000000005</v>
      </c>
    </row>
    <row r="162" spans="1:8" ht="30">
      <c r="A162" s="108" t="s">
        <v>87</v>
      </c>
      <c r="B162" s="163"/>
      <c r="C162" s="9" t="s">
        <v>26</v>
      </c>
      <c r="D162" s="9" t="s">
        <v>15</v>
      </c>
      <c r="E162" s="15" t="s">
        <v>95</v>
      </c>
      <c r="F162" s="65"/>
      <c r="G162" s="124">
        <f t="shared" si="19"/>
        <v>607.1</v>
      </c>
      <c r="H162" s="124">
        <f t="shared" si="19"/>
        <v>634.20000000000005</v>
      </c>
    </row>
    <row r="163" spans="1:8" ht="30">
      <c r="A163" s="117" t="s">
        <v>89</v>
      </c>
      <c r="B163" s="163"/>
      <c r="C163" s="9" t="s">
        <v>26</v>
      </c>
      <c r="D163" s="9" t="s">
        <v>15</v>
      </c>
      <c r="E163" s="15" t="s">
        <v>97</v>
      </c>
      <c r="F163" s="65"/>
      <c r="G163" s="124">
        <f t="shared" si="19"/>
        <v>607.1</v>
      </c>
      <c r="H163" s="124">
        <f t="shared" si="19"/>
        <v>634.20000000000005</v>
      </c>
    </row>
    <row r="164" spans="1:8" ht="45">
      <c r="A164" s="70" t="s">
        <v>90</v>
      </c>
      <c r="B164" s="163"/>
      <c r="C164" s="9" t="s">
        <v>26</v>
      </c>
      <c r="D164" s="9" t="s">
        <v>15</v>
      </c>
      <c r="E164" s="184" t="s">
        <v>121</v>
      </c>
      <c r="F164" s="65"/>
      <c r="G164" s="124">
        <f t="shared" si="19"/>
        <v>607.1</v>
      </c>
      <c r="H164" s="124">
        <f t="shared" si="19"/>
        <v>634.20000000000005</v>
      </c>
    </row>
    <row r="165" spans="1:8" ht="15">
      <c r="A165" s="95" t="s">
        <v>27</v>
      </c>
      <c r="B165" s="163"/>
      <c r="C165" s="11" t="s">
        <v>26</v>
      </c>
      <c r="D165" s="11" t="s">
        <v>15</v>
      </c>
      <c r="E165" s="83" t="s">
        <v>121</v>
      </c>
      <c r="F165" s="12" t="s">
        <v>80</v>
      </c>
      <c r="G165" s="131">
        <v>607.1</v>
      </c>
      <c r="H165" s="131">
        <v>634.20000000000005</v>
      </c>
    </row>
    <row r="166" spans="1:8" ht="28.5">
      <c r="A166" s="109" t="s">
        <v>71</v>
      </c>
      <c r="B166" s="186"/>
      <c r="C166" s="25" t="s">
        <v>15</v>
      </c>
      <c r="D166" s="10"/>
      <c r="E166" s="13"/>
      <c r="F166" s="10"/>
      <c r="G166" s="100">
        <f>SUM(G167)</f>
        <v>80</v>
      </c>
      <c r="H166" s="100">
        <f>SUM(H167)</f>
        <v>72</v>
      </c>
    </row>
    <row r="167" spans="1:8" ht="30">
      <c r="A167" s="116" t="s">
        <v>251</v>
      </c>
      <c r="B167" s="186"/>
      <c r="C167" s="8" t="s">
        <v>15</v>
      </c>
      <c r="D167" s="8" t="s">
        <v>31</v>
      </c>
      <c r="E167" s="13"/>
      <c r="F167" s="10"/>
      <c r="G167" s="110">
        <f t="shared" ref="G167:H171" si="20">SUM(G168)</f>
        <v>80</v>
      </c>
      <c r="H167" s="110">
        <f t="shared" si="20"/>
        <v>72</v>
      </c>
    </row>
    <row r="168" spans="1:8" ht="45">
      <c r="A168" s="97" t="s">
        <v>272</v>
      </c>
      <c r="B168" s="186"/>
      <c r="C168" s="9" t="s">
        <v>15</v>
      </c>
      <c r="D168" s="9" t="s">
        <v>31</v>
      </c>
      <c r="E168" s="15" t="s">
        <v>250</v>
      </c>
      <c r="F168" s="10"/>
      <c r="G168" s="110">
        <f t="shared" si="20"/>
        <v>80</v>
      </c>
      <c r="H168" s="110">
        <f t="shared" si="20"/>
        <v>72</v>
      </c>
    </row>
    <row r="169" spans="1:8" ht="30">
      <c r="A169" s="101" t="s">
        <v>252</v>
      </c>
      <c r="B169" s="186"/>
      <c r="C169" s="9" t="s">
        <v>15</v>
      </c>
      <c r="D169" s="9" t="s">
        <v>31</v>
      </c>
      <c r="E169" s="15" t="s">
        <v>253</v>
      </c>
      <c r="F169" s="9"/>
      <c r="G169" s="110">
        <f t="shared" si="20"/>
        <v>80</v>
      </c>
      <c r="H169" s="110">
        <f t="shared" si="20"/>
        <v>72</v>
      </c>
    </row>
    <row r="170" spans="1:8" ht="30">
      <c r="A170" s="101" t="s">
        <v>254</v>
      </c>
      <c r="B170" s="186"/>
      <c r="C170" s="9" t="s">
        <v>15</v>
      </c>
      <c r="D170" s="9" t="s">
        <v>31</v>
      </c>
      <c r="E170" s="15" t="s">
        <v>255</v>
      </c>
      <c r="F170" s="9"/>
      <c r="G170" s="110">
        <f t="shared" si="20"/>
        <v>80</v>
      </c>
      <c r="H170" s="110">
        <f t="shared" si="20"/>
        <v>72</v>
      </c>
    </row>
    <row r="171" spans="1:8" ht="30">
      <c r="A171" s="101" t="s">
        <v>266</v>
      </c>
      <c r="B171" s="186"/>
      <c r="C171" s="9" t="s">
        <v>15</v>
      </c>
      <c r="D171" s="9" t="s">
        <v>31</v>
      </c>
      <c r="E171" s="15" t="s">
        <v>256</v>
      </c>
      <c r="F171" s="9"/>
      <c r="G171" s="110">
        <f t="shared" si="20"/>
        <v>80</v>
      </c>
      <c r="H171" s="110">
        <f t="shared" si="20"/>
        <v>72</v>
      </c>
    </row>
    <row r="172" spans="1:8" ht="30">
      <c r="A172" s="95" t="s">
        <v>27</v>
      </c>
      <c r="B172" s="186"/>
      <c r="C172" s="10" t="s">
        <v>15</v>
      </c>
      <c r="D172" s="10" t="s">
        <v>31</v>
      </c>
      <c r="E172" s="13" t="s">
        <v>256</v>
      </c>
      <c r="F172" s="10" t="s">
        <v>80</v>
      </c>
      <c r="G172" s="111">
        <v>80</v>
      </c>
      <c r="H172" s="111">
        <v>72</v>
      </c>
    </row>
    <row r="173" spans="1:8" ht="15">
      <c r="A173" s="134" t="s">
        <v>18</v>
      </c>
      <c r="B173" s="172"/>
      <c r="C173" s="174" t="s">
        <v>19</v>
      </c>
      <c r="D173" s="175"/>
      <c r="E173" s="174"/>
      <c r="F173" s="174"/>
      <c r="G173" s="107">
        <f t="shared" ref="G173:H177" si="21">SUM(G174)</f>
        <v>102</v>
      </c>
      <c r="H173" s="107">
        <f t="shared" si="21"/>
        <v>91</v>
      </c>
    </row>
    <row r="174" spans="1:8" ht="15">
      <c r="A174" s="173" t="s">
        <v>246</v>
      </c>
      <c r="B174" s="172"/>
      <c r="C174" s="176" t="s">
        <v>19</v>
      </c>
      <c r="D174" s="176" t="s">
        <v>13</v>
      </c>
      <c r="E174" s="174"/>
      <c r="F174" s="174"/>
      <c r="G174" s="107">
        <f t="shared" si="21"/>
        <v>102</v>
      </c>
      <c r="H174" s="107">
        <f t="shared" si="21"/>
        <v>91</v>
      </c>
    </row>
    <row r="175" spans="1:8" ht="45">
      <c r="A175" s="117" t="s">
        <v>278</v>
      </c>
      <c r="B175" s="172"/>
      <c r="C175" s="61" t="s">
        <v>19</v>
      </c>
      <c r="D175" s="61" t="s">
        <v>13</v>
      </c>
      <c r="E175" s="61" t="s">
        <v>180</v>
      </c>
      <c r="F175" s="61"/>
      <c r="G175" s="107">
        <f t="shared" si="21"/>
        <v>102</v>
      </c>
      <c r="H175" s="107">
        <f t="shared" si="21"/>
        <v>91</v>
      </c>
    </row>
    <row r="176" spans="1:8" ht="45">
      <c r="A176" s="117" t="s">
        <v>177</v>
      </c>
      <c r="B176" s="172"/>
      <c r="C176" s="61" t="s">
        <v>19</v>
      </c>
      <c r="D176" s="61" t="s">
        <v>13</v>
      </c>
      <c r="E176" s="61" t="s">
        <v>181</v>
      </c>
      <c r="F176" s="16"/>
      <c r="G176" s="107">
        <f t="shared" si="21"/>
        <v>102</v>
      </c>
      <c r="H176" s="107">
        <f t="shared" si="21"/>
        <v>91</v>
      </c>
    </row>
    <row r="177" spans="1:8" ht="30">
      <c r="A177" s="117" t="s">
        <v>178</v>
      </c>
      <c r="B177" s="172"/>
      <c r="C177" s="61" t="s">
        <v>19</v>
      </c>
      <c r="D177" s="61" t="s">
        <v>13</v>
      </c>
      <c r="E177" s="61" t="s">
        <v>182</v>
      </c>
      <c r="F177" s="16"/>
      <c r="G177" s="107">
        <f t="shared" si="21"/>
        <v>102</v>
      </c>
      <c r="H177" s="107">
        <f t="shared" si="21"/>
        <v>91</v>
      </c>
    </row>
    <row r="178" spans="1:8" ht="105">
      <c r="A178" s="101" t="s">
        <v>260</v>
      </c>
      <c r="B178" s="172"/>
      <c r="C178" s="61" t="s">
        <v>19</v>
      </c>
      <c r="D178" s="61" t="s">
        <v>13</v>
      </c>
      <c r="E178" s="61" t="s">
        <v>247</v>
      </c>
      <c r="F178" s="16"/>
      <c r="G178" s="107">
        <f>SUM(G179:G180)</f>
        <v>102</v>
      </c>
      <c r="H178" s="107">
        <f>SUM(H179:H180)</f>
        <v>91</v>
      </c>
    </row>
    <row r="179" spans="1:8" ht="15">
      <c r="A179" s="95" t="s">
        <v>27</v>
      </c>
      <c r="B179" s="172"/>
      <c r="C179" s="16" t="s">
        <v>19</v>
      </c>
      <c r="D179" s="16" t="s">
        <v>13</v>
      </c>
      <c r="E179" s="61" t="s">
        <v>247</v>
      </c>
      <c r="F179" s="16" t="s">
        <v>80</v>
      </c>
      <c r="G179" s="98">
        <v>19</v>
      </c>
      <c r="H179" s="98">
        <v>17</v>
      </c>
    </row>
    <row r="180" spans="1:8" ht="30">
      <c r="A180" s="95" t="s">
        <v>82</v>
      </c>
      <c r="B180" s="172"/>
      <c r="C180" s="16" t="s">
        <v>19</v>
      </c>
      <c r="D180" s="16" t="s">
        <v>13</v>
      </c>
      <c r="E180" s="16" t="s">
        <v>247</v>
      </c>
      <c r="F180" s="16" t="s">
        <v>79</v>
      </c>
      <c r="G180" s="98">
        <v>83</v>
      </c>
      <c r="H180" s="98">
        <v>74</v>
      </c>
    </row>
    <row r="181" spans="1:8" ht="15">
      <c r="A181" s="120" t="s">
        <v>41</v>
      </c>
      <c r="B181" s="163"/>
      <c r="C181" s="27" t="s">
        <v>42</v>
      </c>
      <c r="D181" s="9"/>
      <c r="E181" s="19"/>
      <c r="F181" s="19"/>
      <c r="G181" s="107">
        <f>SUM(G182,G188)</f>
        <v>1262</v>
      </c>
      <c r="H181" s="107">
        <f>SUM(H182,H188)</f>
        <v>1662</v>
      </c>
    </row>
    <row r="182" spans="1:8" ht="15">
      <c r="A182" s="126" t="s">
        <v>49</v>
      </c>
      <c r="B182" s="163"/>
      <c r="C182" s="8" t="s">
        <v>42</v>
      </c>
      <c r="D182" s="8" t="s">
        <v>26</v>
      </c>
      <c r="E182" s="19"/>
      <c r="F182" s="19"/>
      <c r="G182" s="107">
        <f t="shared" ref="G182:H186" si="22">SUM(G183)</f>
        <v>662</v>
      </c>
      <c r="H182" s="107">
        <f t="shared" si="22"/>
        <v>662</v>
      </c>
    </row>
    <row r="183" spans="1:8" ht="60">
      <c r="A183" s="121" t="s">
        <v>273</v>
      </c>
      <c r="B183" s="163"/>
      <c r="C183" s="15" t="s">
        <v>42</v>
      </c>
      <c r="D183" s="15" t="s">
        <v>26</v>
      </c>
      <c r="E183" s="15" t="s">
        <v>143</v>
      </c>
      <c r="F183" s="13"/>
      <c r="G183" s="107">
        <f t="shared" si="22"/>
        <v>662</v>
      </c>
      <c r="H183" s="107">
        <f t="shared" si="22"/>
        <v>662</v>
      </c>
    </row>
    <row r="184" spans="1:8" ht="45">
      <c r="A184" s="121" t="s">
        <v>141</v>
      </c>
      <c r="B184" s="163"/>
      <c r="C184" s="13" t="s">
        <v>42</v>
      </c>
      <c r="D184" s="13" t="s">
        <v>26</v>
      </c>
      <c r="E184" s="15" t="s">
        <v>144</v>
      </c>
      <c r="F184" s="13"/>
      <c r="G184" s="107">
        <f t="shared" si="22"/>
        <v>662</v>
      </c>
      <c r="H184" s="107">
        <f t="shared" si="22"/>
        <v>662</v>
      </c>
    </row>
    <row r="185" spans="1:8" ht="30">
      <c r="A185" s="121" t="s">
        <v>142</v>
      </c>
      <c r="B185" s="163"/>
      <c r="C185" s="9" t="s">
        <v>42</v>
      </c>
      <c r="D185" s="9" t="s">
        <v>26</v>
      </c>
      <c r="E185" s="15" t="s">
        <v>146</v>
      </c>
      <c r="F185" s="13"/>
      <c r="G185" s="107">
        <f t="shared" si="22"/>
        <v>662</v>
      </c>
      <c r="H185" s="107">
        <f t="shared" si="22"/>
        <v>662</v>
      </c>
    </row>
    <row r="186" spans="1:8" ht="60">
      <c r="A186" s="101" t="s">
        <v>145</v>
      </c>
      <c r="B186" s="163"/>
      <c r="C186" s="13" t="s">
        <v>42</v>
      </c>
      <c r="D186" s="13" t="s">
        <v>26</v>
      </c>
      <c r="E186" s="15" t="s">
        <v>148</v>
      </c>
      <c r="F186" s="13"/>
      <c r="G186" s="107">
        <f t="shared" si="22"/>
        <v>662</v>
      </c>
      <c r="H186" s="107">
        <f t="shared" si="22"/>
        <v>662</v>
      </c>
    </row>
    <row r="187" spans="1:8" ht="30">
      <c r="A187" s="95" t="s">
        <v>27</v>
      </c>
      <c r="B187" s="163"/>
      <c r="C187" s="10" t="s">
        <v>42</v>
      </c>
      <c r="D187" s="10" t="s">
        <v>26</v>
      </c>
      <c r="E187" s="13" t="s">
        <v>148</v>
      </c>
      <c r="F187" s="13" t="s">
        <v>80</v>
      </c>
      <c r="G187" s="98">
        <v>662</v>
      </c>
      <c r="H187" s="98">
        <v>662</v>
      </c>
    </row>
    <row r="188" spans="1:8" ht="15">
      <c r="A188" s="96" t="s">
        <v>44</v>
      </c>
      <c r="B188" s="165"/>
      <c r="C188" s="18" t="s">
        <v>42</v>
      </c>
      <c r="D188" s="18" t="s">
        <v>15</v>
      </c>
      <c r="E188" s="18"/>
      <c r="F188" s="18"/>
      <c r="G188" s="107">
        <f t="shared" ref="G188:H192" si="23">SUM(G189)</f>
        <v>600</v>
      </c>
      <c r="H188" s="107">
        <f t="shared" si="23"/>
        <v>1000</v>
      </c>
    </row>
    <row r="189" spans="1:8" ht="45">
      <c r="A189" s="128" t="s">
        <v>271</v>
      </c>
      <c r="B189" s="165"/>
      <c r="C189" s="15" t="s">
        <v>42</v>
      </c>
      <c r="D189" s="15" t="s">
        <v>15</v>
      </c>
      <c r="E189" s="15" t="s">
        <v>151</v>
      </c>
      <c r="F189" s="13"/>
      <c r="G189" s="127">
        <f t="shared" si="23"/>
        <v>600</v>
      </c>
      <c r="H189" s="127">
        <f t="shared" si="23"/>
        <v>1000</v>
      </c>
    </row>
    <row r="190" spans="1:8" ht="30">
      <c r="A190" s="101" t="s">
        <v>149</v>
      </c>
      <c r="B190" s="165"/>
      <c r="C190" s="15" t="s">
        <v>42</v>
      </c>
      <c r="D190" s="15" t="s">
        <v>15</v>
      </c>
      <c r="E190" s="15" t="s">
        <v>152</v>
      </c>
      <c r="F190" s="13"/>
      <c r="G190" s="127">
        <f t="shared" si="23"/>
        <v>600</v>
      </c>
      <c r="H190" s="127">
        <f t="shared" si="23"/>
        <v>1000</v>
      </c>
    </row>
    <row r="191" spans="1:8" ht="30">
      <c r="A191" s="97" t="s">
        <v>150</v>
      </c>
      <c r="B191" s="165"/>
      <c r="C191" s="9" t="s">
        <v>42</v>
      </c>
      <c r="D191" s="9" t="s">
        <v>15</v>
      </c>
      <c r="E191" s="15" t="s">
        <v>153</v>
      </c>
      <c r="F191" s="18"/>
      <c r="G191" s="107">
        <f>SUM(G192,G194)</f>
        <v>600</v>
      </c>
      <c r="H191" s="107">
        <f>SUM(H192,H194)</f>
        <v>1000</v>
      </c>
    </row>
    <row r="192" spans="1:8" ht="75">
      <c r="A192" s="101" t="s">
        <v>267</v>
      </c>
      <c r="B192" s="165"/>
      <c r="C192" s="9" t="s">
        <v>42</v>
      </c>
      <c r="D192" s="9" t="s">
        <v>15</v>
      </c>
      <c r="E192" s="15" t="s">
        <v>154</v>
      </c>
      <c r="F192" s="13"/>
      <c r="G192" s="107">
        <f t="shared" si="23"/>
        <v>200</v>
      </c>
      <c r="H192" s="107">
        <f t="shared" si="23"/>
        <v>200</v>
      </c>
    </row>
    <row r="193" spans="1:8" ht="30">
      <c r="A193" s="95" t="s">
        <v>27</v>
      </c>
      <c r="B193" s="165"/>
      <c r="C193" s="13" t="s">
        <v>42</v>
      </c>
      <c r="D193" s="13" t="s">
        <v>15</v>
      </c>
      <c r="E193" s="13" t="s">
        <v>154</v>
      </c>
      <c r="F193" s="13" t="s">
        <v>80</v>
      </c>
      <c r="G193" s="131">
        <v>200</v>
      </c>
      <c r="H193" s="131">
        <v>200</v>
      </c>
    </row>
    <row r="194" spans="1:8" ht="60">
      <c r="A194" s="101" t="s">
        <v>268</v>
      </c>
      <c r="B194" s="186"/>
      <c r="C194" s="9" t="s">
        <v>42</v>
      </c>
      <c r="D194" s="9" t="s">
        <v>15</v>
      </c>
      <c r="E194" s="15" t="s">
        <v>261</v>
      </c>
      <c r="F194" s="13"/>
      <c r="G194" s="107">
        <f>SUM(G195)</f>
        <v>400</v>
      </c>
      <c r="H194" s="107">
        <f>SUM(H195)</f>
        <v>800</v>
      </c>
    </row>
    <row r="195" spans="1:8" ht="30">
      <c r="A195" s="95" t="s">
        <v>27</v>
      </c>
      <c r="B195" s="186"/>
      <c r="C195" s="13" t="s">
        <v>42</v>
      </c>
      <c r="D195" s="13" t="s">
        <v>15</v>
      </c>
      <c r="E195" s="13" t="s">
        <v>261</v>
      </c>
      <c r="F195" s="13" t="s">
        <v>80</v>
      </c>
      <c r="G195" s="131">
        <v>400</v>
      </c>
      <c r="H195" s="131">
        <v>800</v>
      </c>
    </row>
    <row r="196" spans="1:8" ht="14.25">
      <c r="A196" s="120" t="s">
        <v>22</v>
      </c>
      <c r="B196" s="51"/>
      <c r="C196" s="27" t="s">
        <v>23</v>
      </c>
      <c r="D196" s="27"/>
      <c r="E196" s="26"/>
      <c r="F196" s="26"/>
      <c r="G196" s="115">
        <f>SUM(G197,G214,G236)</f>
        <v>70642</v>
      </c>
      <c r="H196" s="115">
        <f>SUM(H197,H214,H236)</f>
        <v>70284.2</v>
      </c>
    </row>
    <row r="197" spans="1:8" ht="15">
      <c r="A197" s="96" t="s">
        <v>24</v>
      </c>
      <c r="B197" s="51"/>
      <c r="C197" s="8" t="s">
        <v>23</v>
      </c>
      <c r="D197" s="8" t="s">
        <v>13</v>
      </c>
      <c r="E197" s="18"/>
      <c r="F197" s="18"/>
      <c r="G197" s="115">
        <f>SUM(G198,G209)</f>
        <v>21398</v>
      </c>
      <c r="H197" s="115">
        <f>SUM(H198,H209)</f>
        <v>21398</v>
      </c>
    </row>
    <row r="198" spans="1:8" ht="45">
      <c r="A198" s="117" t="s">
        <v>270</v>
      </c>
      <c r="B198" s="51"/>
      <c r="C198" s="15" t="s">
        <v>23</v>
      </c>
      <c r="D198" s="15" t="s">
        <v>13</v>
      </c>
      <c r="E198" s="15" t="s">
        <v>123</v>
      </c>
      <c r="F198" s="15"/>
      <c r="G198" s="107">
        <f t="shared" ref="G198:H199" si="24">SUM(G199)</f>
        <v>21348</v>
      </c>
      <c r="H198" s="107">
        <f t="shared" si="24"/>
        <v>21348</v>
      </c>
    </row>
    <row r="199" spans="1:8" ht="30">
      <c r="A199" s="101" t="s">
        <v>155</v>
      </c>
      <c r="B199" s="51"/>
      <c r="C199" s="10" t="s">
        <v>23</v>
      </c>
      <c r="D199" s="10" t="s">
        <v>13</v>
      </c>
      <c r="E199" s="15" t="s">
        <v>158</v>
      </c>
      <c r="F199" s="13"/>
      <c r="G199" s="115">
        <f t="shared" si="24"/>
        <v>21348</v>
      </c>
      <c r="H199" s="115">
        <f t="shared" si="24"/>
        <v>21348</v>
      </c>
    </row>
    <row r="200" spans="1:8" ht="15">
      <c r="A200" s="117" t="s">
        <v>156</v>
      </c>
      <c r="B200" s="51"/>
      <c r="C200" s="9" t="s">
        <v>23</v>
      </c>
      <c r="D200" s="9" t="s">
        <v>13</v>
      </c>
      <c r="E200" s="15" t="s">
        <v>159</v>
      </c>
      <c r="F200" s="15"/>
      <c r="G200" s="115">
        <f>SUM(G201,G203,G205,G207)</f>
        <v>21348</v>
      </c>
      <c r="H200" s="115">
        <f>SUM(H201,H203,H205,H207)</f>
        <v>21348</v>
      </c>
    </row>
    <row r="201" spans="1:8" ht="30">
      <c r="A201" s="101" t="s">
        <v>157</v>
      </c>
      <c r="B201" s="51"/>
      <c r="C201" s="9" t="s">
        <v>23</v>
      </c>
      <c r="D201" s="9" t="s">
        <v>13</v>
      </c>
      <c r="E201" s="15" t="s">
        <v>160</v>
      </c>
      <c r="F201" s="13"/>
      <c r="G201" s="115">
        <f>SUM(G202)</f>
        <v>7977</v>
      </c>
      <c r="H201" s="115">
        <f>SUM(H202)</f>
        <v>7977</v>
      </c>
    </row>
    <row r="202" spans="1:8" ht="30">
      <c r="A202" s="95" t="s">
        <v>82</v>
      </c>
      <c r="B202" s="51"/>
      <c r="C202" s="10" t="s">
        <v>23</v>
      </c>
      <c r="D202" s="10" t="s">
        <v>13</v>
      </c>
      <c r="E202" s="13" t="s">
        <v>160</v>
      </c>
      <c r="F202" s="13" t="s">
        <v>79</v>
      </c>
      <c r="G202" s="114">
        <v>7977</v>
      </c>
      <c r="H202" s="114">
        <v>7977</v>
      </c>
    </row>
    <row r="203" spans="1:8" ht="90">
      <c r="A203" s="117" t="s">
        <v>161</v>
      </c>
      <c r="B203" s="51"/>
      <c r="C203" s="9" t="s">
        <v>23</v>
      </c>
      <c r="D203" s="9" t="s">
        <v>13</v>
      </c>
      <c r="E203" s="15" t="s">
        <v>162</v>
      </c>
      <c r="F203" s="15"/>
      <c r="G203" s="115">
        <f>SUM(G204)</f>
        <v>27</v>
      </c>
      <c r="H203" s="115">
        <f>SUM(H204)</f>
        <v>27</v>
      </c>
    </row>
    <row r="204" spans="1:8" ht="30">
      <c r="A204" s="95" t="s">
        <v>82</v>
      </c>
      <c r="B204" s="51"/>
      <c r="C204" s="10" t="s">
        <v>23</v>
      </c>
      <c r="D204" s="10" t="s">
        <v>13</v>
      </c>
      <c r="E204" s="13" t="s">
        <v>162</v>
      </c>
      <c r="F204" s="13" t="s">
        <v>79</v>
      </c>
      <c r="G204" s="114">
        <v>27</v>
      </c>
      <c r="H204" s="114">
        <v>27</v>
      </c>
    </row>
    <row r="205" spans="1:8" ht="90">
      <c r="A205" s="117" t="s">
        <v>236</v>
      </c>
      <c r="B205" s="51"/>
      <c r="C205" s="9" t="s">
        <v>23</v>
      </c>
      <c r="D205" s="9" t="s">
        <v>13</v>
      </c>
      <c r="E205" s="15" t="s">
        <v>163</v>
      </c>
      <c r="F205" s="13"/>
      <c r="G205" s="115">
        <f>SUM(G206)</f>
        <v>13194</v>
      </c>
      <c r="H205" s="115">
        <f>SUM(H206)</f>
        <v>13194</v>
      </c>
    </row>
    <row r="206" spans="1:8" ht="30">
      <c r="A206" s="95" t="s">
        <v>82</v>
      </c>
      <c r="B206" s="53"/>
      <c r="C206" s="10" t="s">
        <v>23</v>
      </c>
      <c r="D206" s="10" t="s">
        <v>13</v>
      </c>
      <c r="E206" s="13" t="s">
        <v>163</v>
      </c>
      <c r="F206" s="13" t="s">
        <v>79</v>
      </c>
      <c r="G206" s="114">
        <v>13194</v>
      </c>
      <c r="H206" s="114">
        <v>13194</v>
      </c>
    </row>
    <row r="207" spans="1:8" ht="30">
      <c r="A207" s="101" t="s">
        <v>164</v>
      </c>
      <c r="B207" s="51"/>
      <c r="C207" s="9" t="s">
        <v>23</v>
      </c>
      <c r="D207" s="9" t="s">
        <v>13</v>
      </c>
      <c r="E207" s="15" t="s">
        <v>165</v>
      </c>
      <c r="F207" s="13"/>
      <c r="G207" s="115">
        <f>SUM(G208)</f>
        <v>150</v>
      </c>
      <c r="H207" s="115">
        <f>SUM(H208)</f>
        <v>150</v>
      </c>
    </row>
    <row r="208" spans="1:8" ht="30">
      <c r="A208" s="95" t="s">
        <v>82</v>
      </c>
      <c r="B208" s="51"/>
      <c r="C208" s="10" t="s">
        <v>23</v>
      </c>
      <c r="D208" s="10" t="s">
        <v>13</v>
      </c>
      <c r="E208" s="13" t="s">
        <v>165</v>
      </c>
      <c r="F208" s="13" t="s">
        <v>79</v>
      </c>
      <c r="G208" s="114">
        <v>150</v>
      </c>
      <c r="H208" s="114">
        <v>150</v>
      </c>
    </row>
    <row r="209" spans="1:8" ht="45">
      <c r="A209" s="117" t="s">
        <v>278</v>
      </c>
      <c r="B209" s="51"/>
      <c r="C209" s="9" t="s">
        <v>23</v>
      </c>
      <c r="D209" s="9" t="s">
        <v>13</v>
      </c>
      <c r="E209" s="15" t="s">
        <v>180</v>
      </c>
      <c r="F209" s="15"/>
      <c r="G209" s="115">
        <f t="shared" ref="G209:H212" si="25">SUM(G210)</f>
        <v>50</v>
      </c>
      <c r="H209" s="115">
        <f t="shared" si="25"/>
        <v>50</v>
      </c>
    </row>
    <row r="210" spans="1:8" ht="45">
      <c r="A210" s="117" t="s">
        <v>177</v>
      </c>
      <c r="B210" s="51"/>
      <c r="C210" s="9" t="s">
        <v>23</v>
      </c>
      <c r="D210" s="9" t="s">
        <v>13</v>
      </c>
      <c r="E210" s="15" t="s">
        <v>181</v>
      </c>
      <c r="F210" s="15"/>
      <c r="G210" s="115">
        <f t="shared" si="25"/>
        <v>50</v>
      </c>
      <c r="H210" s="115">
        <f t="shared" si="25"/>
        <v>50</v>
      </c>
    </row>
    <row r="211" spans="1:8" ht="30">
      <c r="A211" s="117" t="s">
        <v>197</v>
      </c>
      <c r="B211" s="51"/>
      <c r="C211" s="9" t="s">
        <v>23</v>
      </c>
      <c r="D211" s="9" t="s">
        <v>13</v>
      </c>
      <c r="E211" s="15" t="s">
        <v>199</v>
      </c>
      <c r="F211" s="15"/>
      <c r="G211" s="115">
        <f t="shared" si="25"/>
        <v>50</v>
      </c>
      <c r="H211" s="115">
        <f t="shared" si="25"/>
        <v>50</v>
      </c>
    </row>
    <row r="212" spans="1:8" ht="60">
      <c r="A212" s="117" t="s">
        <v>237</v>
      </c>
      <c r="B212" s="51"/>
      <c r="C212" s="9" t="s">
        <v>23</v>
      </c>
      <c r="D212" s="9" t="s">
        <v>13</v>
      </c>
      <c r="E212" s="15" t="s">
        <v>233</v>
      </c>
      <c r="F212" s="15"/>
      <c r="G212" s="115">
        <f t="shared" si="25"/>
        <v>50</v>
      </c>
      <c r="H212" s="115">
        <f t="shared" si="25"/>
        <v>50</v>
      </c>
    </row>
    <row r="213" spans="1:8" ht="30">
      <c r="A213" s="95" t="s">
        <v>82</v>
      </c>
      <c r="B213" s="51"/>
      <c r="C213" s="10" t="s">
        <v>23</v>
      </c>
      <c r="D213" s="10" t="s">
        <v>13</v>
      </c>
      <c r="E213" s="13" t="s">
        <v>233</v>
      </c>
      <c r="F213" s="13" t="s">
        <v>79</v>
      </c>
      <c r="G213" s="114">
        <v>50</v>
      </c>
      <c r="H213" s="114">
        <v>50</v>
      </c>
    </row>
    <row r="214" spans="1:8" ht="15">
      <c r="A214" s="96" t="s">
        <v>25</v>
      </c>
      <c r="B214" s="51"/>
      <c r="C214" s="17" t="s">
        <v>23</v>
      </c>
      <c r="D214" s="17" t="s">
        <v>26</v>
      </c>
      <c r="E214" s="17"/>
      <c r="F214" s="17"/>
      <c r="G214" s="115">
        <f>SUM(G215,G228)</f>
        <v>36216</v>
      </c>
      <c r="H214" s="115">
        <f>SUM(H215,H228)</f>
        <v>36037.1</v>
      </c>
    </row>
    <row r="215" spans="1:8" ht="45">
      <c r="A215" s="117" t="s">
        <v>270</v>
      </c>
      <c r="B215" s="51"/>
      <c r="C215" s="9" t="s">
        <v>23</v>
      </c>
      <c r="D215" s="9" t="s">
        <v>26</v>
      </c>
      <c r="E215" s="15" t="s">
        <v>123</v>
      </c>
      <c r="F215" s="15"/>
      <c r="G215" s="115">
        <f>SUM(G216)</f>
        <v>35648</v>
      </c>
      <c r="H215" s="115">
        <f>SUM(H216)</f>
        <v>35469.1</v>
      </c>
    </row>
    <row r="216" spans="1:8" ht="30">
      <c r="A216" s="101" t="s">
        <v>155</v>
      </c>
      <c r="B216" s="51"/>
      <c r="C216" s="9" t="s">
        <v>23</v>
      </c>
      <c r="D216" s="9" t="s">
        <v>26</v>
      </c>
      <c r="E216" s="15" t="s">
        <v>158</v>
      </c>
      <c r="F216" s="15"/>
      <c r="G216" s="115">
        <f>SUM(G217)</f>
        <v>35648</v>
      </c>
      <c r="H216" s="115">
        <f>SUM(H217)</f>
        <v>35469.1</v>
      </c>
    </row>
    <row r="217" spans="1:8" ht="15">
      <c r="A217" s="117" t="s">
        <v>166</v>
      </c>
      <c r="B217" s="51"/>
      <c r="C217" s="9" t="s">
        <v>23</v>
      </c>
      <c r="D217" s="9" t="s">
        <v>26</v>
      </c>
      <c r="E217" s="15" t="s">
        <v>167</v>
      </c>
      <c r="F217" s="15"/>
      <c r="G217" s="115">
        <f>SUM(G218,G220,G222,G224,G226)</f>
        <v>35648</v>
      </c>
      <c r="H217" s="115">
        <f>SUM(H218,H220,H222,H224,H226)</f>
        <v>35469.1</v>
      </c>
    </row>
    <row r="218" spans="1:8" ht="30">
      <c r="A218" s="117" t="s">
        <v>157</v>
      </c>
      <c r="B218" s="51"/>
      <c r="C218" s="9" t="s">
        <v>23</v>
      </c>
      <c r="D218" s="9" t="s">
        <v>26</v>
      </c>
      <c r="E218" s="15" t="s">
        <v>168</v>
      </c>
      <c r="F218" s="15"/>
      <c r="G218" s="115">
        <f>SUM(G219)</f>
        <v>10236</v>
      </c>
      <c r="H218" s="115">
        <f>SUM(H219)</f>
        <v>10057.1</v>
      </c>
    </row>
    <row r="219" spans="1:8" ht="30">
      <c r="A219" s="95" t="s">
        <v>82</v>
      </c>
      <c r="B219" s="51"/>
      <c r="C219" s="10" t="s">
        <v>23</v>
      </c>
      <c r="D219" s="10" t="s">
        <v>26</v>
      </c>
      <c r="E219" s="13" t="s">
        <v>168</v>
      </c>
      <c r="F219" s="13" t="s">
        <v>79</v>
      </c>
      <c r="G219" s="114">
        <v>10236</v>
      </c>
      <c r="H219" s="114">
        <v>10057.1</v>
      </c>
    </row>
    <row r="220" spans="1:8" ht="30">
      <c r="A220" s="117" t="s">
        <v>169</v>
      </c>
      <c r="B220" s="51"/>
      <c r="C220" s="9" t="s">
        <v>23</v>
      </c>
      <c r="D220" s="9" t="s">
        <v>26</v>
      </c>
      <c r="E220" s="9" t="s">
        <v>170</v>
      </c>
      <c r="F220" s="9"/>
      <c r="G220" s="115">
        <f>SUM(G221)</f>
        <v>1322</v>
      </c>
      <c r="H220" s="115">
        <f>SUM(H221)</f>
        <v>1322</v>
      </c>
    </row>
    <row r="221" spans="1:8" ht="30">
      <c r="A221" s="95" t="s">
        <v>82</v>
      </c>
      <c r="B221" s="51"/>
      <c r="C221" s="10" t="s">
        <v>23</v>
      </c>
      <c r="D221" s="10" t="s">
        <v>26</v>
      </c>
      <c r="E221" s="10" t="s">
        <v>170</v>
      </c>
      <c r="F221" s="13" t="s">
        <v>79</v>
      </c>
      <c r="G221" s="114">
        <v>1322</v>
      </c>
      <c r="H221" s="114">
        <v>1322</v>
      </c>
    </row>
    <row r="222" spans="1:8" ht="90">
      <c r="A222" s="117" t="s">
        <v>236</v>
      </c>
      <c r="B222" s="51"/>
      <c r="C222" s="9" t="s">
        <v>23</v>
      </c>
      <c r="D222" s="9" t="s">
        <v>26</v>
      </c>
      <c r="E222" s="15" t="s">
        <v>171</v>
      </c>
      <c r="F222" s="15"/>
      <c r="G222" s="115">
        <f>SUM(G223)</f>
        <v>23305</v>
      </c>
      <c r="H222" s="115">
        <f>SUM(H223)</f>
        <v>23305</v>
      </c>
    </row>
    <row r="223" spans="1:8" ht="30">
      <c r="A223" s="95" t="s">
        <v>82</v>
      </c>
      <c r="B223" s="51"/>
      <c r="C223" s="10" t="s">
        <v>23</v>
      </c>
      <c r="D223" s="10" t="s">
        <v>26</v>
      </c>
      <c r="E223" s="13" t="s">
        <v>171</v>
      </c>
      <c r="F223" s="13" t="s">
        <v>79</v>
      </c>
      <c r="G223" s="114">
        <v>23305</v>
      </c>
      <c r="H223" s="114">
        <v>23305</v>
      </c>
    </row>
    <row r="224" spans="1:8" ht="45">
      <c r="A224" s="117" t="s">
        <v>172</v>
      </c>
      <c r="B224" s="51"/>
      <c r="C224" s="9" t="s">
        <v>23</v>
      </c>
      <c r="D224" s="9" t="s">
        <v>26</v>
      </c>
      <c r="E224" s="15" t="s">
        <v>173</v>
      </c>
      <c r="F224" s="15"/>
      <c r="G224" s="115">
        <f>SUM(G225)</f>
        <v>474</v>
      </c>
      <c r="H224" s="115">
        <f>SUM(H225)</f>
        <v>474</v>
      </c>
    </row>
    <row r="225" spans="1:8" ht="30">
      <c r="A225" s="95" t="s">
        <v>82</v>
      </c>
      <c r="B225" s="51"/>
      <c r="C225" s="10" t="s">
        <v>23</v>
      </c>
      <c r="D225" s="10" t="s">
        <v>26</v>
      </c>
      <c r="E225" s="13" t="s">
        <v>173</v>
      </c>
      <c r="F225" s="13" t="s">
        <v>79</v>
      </c>
      <c r="G225" s="114">
        <v>474</v>
      </c>
      <c r="H225" s="114">
        <v>474</v>
      </c>
    </row>
    <row r="226" spans="1:8" ht="45">
      <c r="A226" s="117" t="s">
        <v>262</v>
      </c>
      <c r="B226" s="51"/>
      <c r="C226" s="9" t="s">
        <v>23</v>
      </c>
      <c r="D226" s="9" t="s">
        <v>26</v>
      </c>
      <c r="E226" s="15" t="s">
        <v>263</v>
      </c>
      <c r="F226" s="15"/>
      <c r="G226" s="115">
        <f>SUM(G227)</f>
        <v>311</v>
      </c>
      <c r="H226" s="115">
        <f>SUM(H227)</f>
        <v>311</v>
      </c>
    </row>
    <row r="227" spans="1:8" ht="30">
      <c r="A227" s="95" t="s">
        <v>82</v>
      </c>
      <c r="B227" s="51"/>
      <c r="C227" s="10" t="s">
        <v>23</v>
      </c>
      <c r="D227" s="10" t="s">
        <v>26</v>
      </c>
      <c r="E227" s="13" t="s">
        <v>263</v>
      </c>
      <c r="F227" s="13" t="s">
        <v>79</v>
      </c>
      <c r="G227" s="114">
        <v>311</v>
      </c>
      <c r="H227" s="114">
        <v>311</v>
      </c>
    </row>
    <row r="228" spans="1:8" ht="45">
      <c r="A228" s="117" t="s">
        <v>278</v>
      </c>
      <c r="B228" s="51"/>
      <c r="C228" s="9" t="s">
        <v>23</v>
      </c>
      <c r="D228" s="9" t="s">
        <v>26</v>
      </c>
      <c r="E228" s="15" t="s">
        <v>180</v>
      </c>
      <c r="F228" s="15"/>
      <c r="G228" s="115">
        <f>SUM(G229)</f>
        <v>568</v>
      </c>
      <c r="H228" s="115">
        <f>SUM(H229)</f>
        <v>568</v>
      </c>
    </row>
    <row r="229" spans="1:8" ht="45">
      <c r="A229" s="117" t="s">
        <v>177</v>
      </c>
      <c r="B229" s="51"/>
      <c r="C229" s="9" t="s">
        <v>23</v>
      </c>
      <c r="D229" s="9" t="s">
        <v>26</v>
      </c>
      <c r="E229" s="15" t="s">
        <v>181</v>
      </c>
      <c r="F229" s="15"/>
      <c r="G229" s="115">
        <f>SUM(G230,G233)</f>
        <v>568</v>
      </c>
      <c r="H229" s="115">
        <f>SUM(H230,H233)</f>
        <v>568</v>
      </c>
    </row>
    <row r="230" spans="1:8" ht="30">
      <c r="A230" s="117" t="s">
        <v>197</v>
      </c>
      <c r="B230" s="51"/>
      <c r="C230" s="9" t="s">
        <v>23</v>
      </c>
      <c r="D230" s="9" t="s">
        <v>26</v>
      </c>
      <c r="E230" s="15" t="s">
        <v>199</v>
      </c>
      <c r="F230" s="15"/>
      <c r="G230" s="115">
        <f>SUM(G231)</f>
        <v>100</v>
      </c>
      <c r="H230" s="115">
        <f>SUM(H231)</f>
        <v>100</v>
      </c>
    </row>
    <row r="231" spans="1:8" ht="60">
      <c r="A231" s="117" t="s">
        <v>237</v>
      </c>
      <c r="B231" s="51"/>
      <c r="C231" s="9" t="s">
        <v>23</v>
      </c>
      <c r="D231" s="9" t="s">
        <v>26</v>
      </c>
      <c r="E231" s="15" t="s">
        <v>233</v>
      </c>
      <c r="F231" s="15"/>
      <c r="G231" s="115">
        <f>SUM(G232)</f>
        <v>100</v>
      </c>
      <c r="H231" s="115">
        <f>SUM(H232)</f>
        <v>100</v>
      </c>
    </row>
    <row r="232" spans="1:8" ht="30">
      <c r="A232" s="95" t="s">
        <v>82</v>
      </c>
      <c r="B232" s="51"/>
      <c r="C232" s="10" t="s">
        <v>23</v>
      </c>
      <c r="D232" s="10" t="s">
        <v>26</v>
      </c>
      <c r="E232" s="13" t="s">
        <v>233</v>
      </c>
      <c r="F232" s="13" t="s">
        <v>79</v>
      </c>
      <c r="G232" s="114">
        <v>100</v>
      </c>
      <c r="H232" s="114">
        <v>100</v>
      </c>
    </row>
    <row r="233" spans="1:8" ht="30">
      <c r="A233" s="117" t="s">
        <v>178</v>
      </c>
      <c r="B233" s="51"/>
      <c r="C233" s="9" t="s">
        <v>23</v>
      </c>
      <c r="D233" s="9" t="s">
        <v>26</v>
      </c>
      <c r="E233" s="15" t="s">
        <v>182</v>
      </c>
      <c r="F233" s="15"/>
      <c r="G233" s="115">
        <f>SUM(G234)</f>
        <v>468</v>
      </c>
      <c r="H233" s="115">
        <f>SUM(H234)</f>
        <v>468</v>
      </c>
    </row>
    <row r="234" spans="1:8" ht="45">
      <c r="A234" s="117" t="s">
        <v>179</v>
      </c>
      <c r="B234" s="51"/>
      <c r="C234" s="9" t="s">
        <v>23</v>
      </c>
      <c r="D234" s="9" t="s">
        <v>26</v>
      </c>
      <c r="E234" s="15" t="s">
        <v>183</v>
      </c>
      <c r="F234" s="15"/>
      <c r="G234" s="115">
        <f>SUM(G235)</f>
        <v>468</v>
      </c>
      <c r="H234" s="115">
        <f>SUM(H235)</f>
        <v>468</v>
      </c>
    </row>
    <row r="235" spans="1:8" ht="30">
      <c r="A235" s="95" t="s">
        <v>82</v>
      </c>
      <c r="B235" s="51"/>
      <c r="C235" s="10" t="s">
        <v>23</v>
      </c>
      <c r="D235" s="10" t="s">
        <v>26</v>
      </c>
      <c r="E235" s="13" t="s">
        <v>183</v>
      </c>
      <c r="F235" s="13" t="s">
        <v>79</v>
      </c>
      <c r="G235" s="114">
        <v>468</v>
      </c>
      <c r="H235" s="114">
        <v>468</v>
      </c>
    </row>
    <row r="236" spans="1:8" ht="30">
      <c r="A236" s="116" t="s">
        <v>234</v>
      </c>
      <c r="B236" s="51"/>
      <c r="C236" s="8" t="s">
        <v>23</v>
      </c>
      <c r="D236" s="8" t="s">
        <v>15</v>
      </c>
      <c r="E236" s="13"/>
      <c r="F236" s="13"/>
      <c r="G236" s="115">
        <f>SUM(G237,G244)</f>
        <v>13028</v>
      </c>
      <c r="H236" s="115">
        <f>SUM(H237,H244)</f>
        <v>12849.1</v>
      </c>
    </row>
    <row r="237" spans="1:8" ht="45">
      <c r="A237" s="117" t="s">
        <v>270</v>
      </c>
      <c r="B237" s="51"/>
      <c r="C237" s="9" t="s">
        <v>23</v>
      </c>
      <c r="D237" s="9" t="s">
        <v>15</v>
      </c>
      <c r="E237" s="15" t="s">
        <v>123</v>
      </c>
      <c r="F237" s="13"/>
      <c r="G237" s="115">
        <f t="shared" ref="G237:H238" si="26">SUM(G238)</f>
        <v>12978</v>
      </c>
      <c r="H237" s="115">
        <f t="shared" si="26"/>
        <v>12799.1</v>
      </c>
    </row>
    <row r="238" spans="1:8" ht="30">
      <c r="A238" s="101" t="s">
        <v>155</v>
      </c>
      <c r="B238" s="51"/>
      <c r="C238" s="9" t="s">
        <v>23</v>
      </c>
      <c r="D238" s="9" t="s">
        <v>15</v>
      </c>
      <c r="E238" s="15" t="s">
        <v>158</v>
      </c>
      <c r="F238" s="13"/>
      <c r="G238" s="115">
        <f t="shared" si="26"/>
        <v>12978</v>
      </c>
      <c r="H238" s="115">
        <f t="shared" si="26"/>
        <v>12799.1</v>
      </c>
    </row>
    <row r="239" spans="1:8" ht="15">
      <c r="A239" s="101" t="s">
        <v>174</v>
      </c>
      <c r="B239" s="51"/>
      <c r="C239" s="9" t="s">
        <v>23</v>
      </c>
      <c r="D239" s="9" t="s">
        <v>15</v>
      </c>
      <c r="E239" s="15" t="s">
        <v>175</v>
      </c>
      <c r="F239" s="15"/>
      <c r="G239" s="115">
        <f>SUM(G240,G242)</f>
        <v>12978</v>
      </c>
      <c r="H239" s="115">
        <f>SUM(H240,H242)</f>
        <v>12799.1</v>
      </c>
    </row>
    <row r="240" spans="1:8" ht="30">
      <c r="A240" s="101" t="s">
        <v>157</v>
      </c>
      <c r="B240" s="51"/>
      <c r="C240" s="9" t="s">
        <v>23</v>
      </c>
      <c r="D240" s="9" t="s">
        <v>15</v>
      </c>
      <c r="E240" s="15" t="s">
        <v>176</v>
      </c>
      <c r="F240" s="15"/>
      <c r="G240" s="115">
        <f>SUM(G241)</f>
        <v>12050</v>
      </c>
      <c r="H240" s="115">
        <f>SUM(H241)</f>
        <v>11871.1</v>
      </c>
    </row>
    <row r="241" spans="1:8" ht="30">
      <c r="A241" s="95" t="s">
        <v>82</v>
      </c>
      <c r="B241" s="51"/>
      <c r="C241" s="10" t="s">
        <v>23</v>
      </c>
      <c r="D241" s="10" t="s">
        <v>15</v>
      </c>
      <c r="E241" s="13" t="s">
        <v>176</v>
      </c>
      <c r="F241" s="13" t="s">
        <v>79</v>
      </c>
      <c r="G241" s="114">
        <v>12050</v>
      </c>
      <c r="H241" s="114">
        <v>11871.1</v>
      </c>
    </row>
    <row r="242" spans="1:8" ht="90">
      <c r="A242" s="117" t="s">
        <v>236</v>
      </c>
      <c r="B242" s="51"/>
      <c r="C242" s="9" t="s">
        <v>23</v>
      </c>
      <c r="D242" s="9" t="s">
        <v>15</v>
      </c>
      <c r="E242" s="15" t="s">
        <v>235</v>
      </c>
      <c r="F242" s="15"/>
      <c r="G242" s="115">
        <f>SUM(G243)</f>
        <v>928</v>
      </c>
      <c r="H242" s="115">
        <f>SUM(H243)</f>
        <v>928</v>
      </c>
    </row>
    <row r="243" spans="1:8" ht="30">
      <c r="A243" s="95" t="s">
        <v>82</v>
      </c>
      <c r="B243" s="51"/>
      <c r="C243" s="10" t="s">
        <v>23</v>
      </c>
      <c r="D243" s="10" t="s">
        <v>15</v>
      </c>
      <c r="E243" s="13" t="s">
        <v>235</v>
      </c>
      <c r="F243" s="13" t="s">
        <v>79</v>
      </c>
      <c r="G243" s="114">
        <v>928</v>
      </c>
      <c r="H243" s="114">
        <v>928</v>
      </c>
    </row>
    <row r="244" spans="1:8" ht="45">
      <c r="A244" s="117" t="s">
        <v>278</v>
      </c>
      <c r="B244" s="51"/>
      <c r="C244" s="9" t="s">
        <v>23</v>
      </c>
      <c r="D244" s="9" t="s">
        <v>15</v>
      </c>
      <c r="E244" s="15" t="s">
        <v>180</v>
      </c>
      <c r="F244" s="15"/>
      <c r="G244" s="115">
        <f t="shared" ref="G244:H247" si="27">SUM(G245)</f>
        <v>50</v>
      </c>
      <c r="H244" s="115">
        <f t="shared" si="27"/>
        <v>50</v>
      </c>
    </row>
    <row r="245" spans="1:8" ht="45">
      <c r="A245" s="117" t="s">
        <v>177</v>
      </c>
      <c r="B245" s="51"/>
      <c r="C245" s="9" t="s">
        <v>23</v>
      </c>
      <c r="D245" s="9" t="s">
        <v>15</v>
      </c>
      <c r="E245" s="15" t="s">
        <v>181</v>
      </c>
      <c r="F245" s="15"/>
      <c r="G245" s="115">
        <f t="shared" si="27"/>
        <v>50</v>
      </c>
      <c r="H245" s="115">
        <f t="shared" si="27"/>
        <v>50</v>
      </c>
    </row>
    <row r="246" spans="1:8" ht="30">
      <c r="A246" s="117" t="s">
        <v>197</v>
      </c>
      <c r="B246" s="51"/>
      <c r="C246" s="9" t="s">
        <v>23</v>
      </c>
      <c r="D246" s="9" t="s">
        <v>15</v>
      </c>
      <c r="E246" s="15" t="s">
        <v>199</v>
      </c>
      <c r="F246" s="15"/>
      <c r="G246" s="115">
        <f t="shared" si="27"/>
        <v>50</v>
      </c>
      <c r="H246" s="115">
        <f t="shared" si="27"/>
        <v>50</v>
      </c>
    </row>
    <row r="247" spans="1:8" ht="60">
      <c r="A247" s="117" t="s">
        <v>237</v>
      </c>
      <c r="B247" s="51"/>
      <c r="C247" s="9" t="s">
        <v>23</v>
      </c>
      <c r="D247" s="9" t="s">
        <v>15</v>
      </c>
      <c r="E247" s="15" t="s">
        <v>233</v>
      </c>
      <c r="F247" s="15"/>
      <c r="G247" s="115">
        <f t="shared" si="27"/>
        <v>50</v>
      </c>
      <c r="H247" s="115">
        <f t="shared" si="27"/>
        <v>50</v>
      </c>
    </row>
    <row r="248" spans="1:8" ht="30">
      <c r="A248" s="95" t="s">
        <v>82</v>
      </c>
      <c r="B248" s="51"/>
      <c r="C248" s="10" t="s">
        <v>23</v>
      </c>
      <c r="D248" s="10" t="s">
        <v>15</v>
      </c>
      <c r="E248" s="13" t="s">
        <v>233</v>
      </c>
      <c r="F248" s="13" t="s">
        <v>79</v>
      </c>
      <c r="G248" s="114">
        <v>50</v>
      </c>
      <c r="H248" s="114">
        <v>50</v>
      </c>
    </row>
    <row r="249" spans="1:8" ht="15">
      <c r="A249" s="120" t="s">
        <v>30</v>
      </c>
      <c r="B249" s="163"/>
      <c r="C249" s="21" t="s">
        <v>31</v>
      </c>
      <c r="D249" s="21"/>
      <c r="E249" s="21"/>
      <c r="F249" s="21"/>
      <c r="G249" s="107">
        <f t="shared" ref="G249:H254" si="28">SUM(G250)</f>
        <v>1287</v>
      </c>
      <c r="H249" s="107">
        <f t="shared" si="28"/>
        <v>1287</v>
      </c>
    </row>
    <row r="250" spans="1:8" ht="15">
      <c r="A250" s="106" t="s">
        <v>32</v>
      </c>
      <c r="B250" s="163"/>
      <c r="C250" s="8" t="s">
        <v>31</v>
      </c>
      <c r="D250" s="8" t="s">
        <v>19</v>
      </c>
      <c r="E250" s="17"/>
      <c r="F250" s="17"/>
      <c r="G250" s="107">
        <f t="shared" si="28"/>
        <v>1287</v>
      </c>
      <c r="H250" s="107">
        <f t="shared" si="28"/>
        <v>1287</v>
      </c>
    </row>
    <row r="251" spans="1:8" ht="45">
      <c r="A251" s="117" t="s">
        <v>278</v>
      </c>
      <c r="B251" s="163"/>
      <c r="C251" s="9" t="s">
        <v>31</v>
      </c>
      <c r="D251" s="9" t="s">
        <v>19</v>
      </c>
      <c r="E251" s="15" t="s">
        <v>180</v>
      </c>
      <c r="F251" s="19"/>
      <c r="G251" s="107">
        <f t="shared" si="28"/>
        <v>1287</v>
      </c>
      <c r="H251" s="107">
        <f t="shared" si="28"/>
        <v>1287</v>
      </c>
    </row>
    <row r="252" spans="1:8" ht="45">
      <c r="A252" s="117" t="s">
        <v>177</v>
      </c>
      <c r="B252" s="163"/>
      <c r="C252" s="9" t="s">
        <v>31</v>
      </c>
      <c r="D252" s="9" t="s">
        <v>19</v>
      </c>
      <c r="E252" s="15" t="s">
        <v>181</v>
      </c>
      <c r="F252" s="19"/>
      <c r="G252" s="107">
        <f t="shared" si="28"/>
        <v>1287</v>
      </c>
      <c r="H252" s="107">
        <f t="shared" si="28"/>
        <v>1287</v>
      </c>
    </row>
    <row r="253" spans="1:8" ht="30">
      <c r="A253" s="101" t="s">
        <v>197</v>
      </c>
      <c r="B253" s="163"/>
      <c r="C253" s="9" t="s">
        <v>31</v>
      </c>
      <c r="D253" s="9" t="s">
        <v>19</v>
      </c>
      <c r="E253" s="19" t="s">
        <v>199</v>
      </c>
      <c r="F253" s="13"/>
      <c r="G253" s="115">
        <f t="shared" si="28"/>
        <v>1287</v>
      </c>
      <c r="H253" s="115">
        <f t="shared" si="28"/>
        <v>1287</v>
      </c>
    </row>
    <row r="254" spans="1:8" ht="60">
      <c r="A254" s="101" t="s">
        <v>198</v>
      </c>
      <c r="B254" s="163"/>
      <c r="C254" s="9" t="s">
        <v>31</v>
      </c>
      <c r="D254" s="9" t="s">
        <v>19</v>
      </c>
      <c r="E254" s="19" t="s">
        <v>200</v>
      </c>
      <c r="F254" s="13"/>
      <c r="G254" s="115">
        <f t="shared" si="28"/>
        <v>1287</v>
      </c>
      <c r="H254" s="115">
        <f t="shared" si="28"/>
        <v>1287</v>
      </c>
    </row>
    <row r="255" spans="1:8" ht="30">
      <c r="A255" s="95" t="s">
        <v>82</v>
      </c>
      <c r="B255" s="163"/>
      <c r="C255" s="20" t="s">
        <v>31</v>
      </c>
      <c r="D255" s="20" t="s">
        <v>19</v>
      </c>
      <c r="E255" s="20" t="s">
        <v>200</v>
      </c>
      <c r="F255" s="13" t="s">
        <v>79</v>
      </c>
      <c r="G255" s="136">
        <v>1287</v>
      </c>
      <c r="H255" s="136">
        <v>1287</v>
      </c>
    </row>
    <row r="256" spans="1:8" ht="42.75">
      <c r="A256" s="137" t="s">
        <v>231</v>
      </c>
      <c r="B256" s="163"/>
      <c r="C256" s="67" t="s">
        <v>56</v>
      </c>
      <c r="D256" s="12"/>
      <c r="E256" s="12"/>
      <c r="F256" s="12"/>
      <c r="G256" s="138">
        <f t="shared" ref="G256:H261" si="29">SUM(G257)</f>
        <v>790</v>
      </c>
      <c r="H256" s="138">
        <f t="shared" si="29"/>
        <v>788</v>
      </c>
    </row>
    <row r="257" spans="1:8" ht="30">
      <c r="A257" s="139" t="s">
        <v>57</v>
      </c>
      <c r="B257" s="163"/>
      <c r="C257" s="59" t="s">
        <v>56</v>
      </c>
      <c r="D257" s="59" t="s">
        <v>13</v>
      </c>
      <c r="E257" s="60"/>
      <c r="F257" s="60"/>
      <c r="G257" s="140">
        <f t="shared" si="29"/>
        <v>790</v>
      </c>
      <c r="H257" s="140">
        <f t="shared" si="29"/>
        <v>788</v>
      </c>
    </row>
    <row r="258" spans="1:8" ht="75">
      <c r="A258" s="108" t="s">
        <v>275</v>
      </c>
      <c r="B258" s="163"/>
      <c r="C258" s="31" t="s">
        <v>56</v>
      </c>
      <c r="D258" s="31" t="s">
        <v>13</v>
      </c>
      <c r="E258" s="15" t="s">
        <v>94</v>
      </c>
      <c r="F258" s="31"/>
      <c r="G258" s="140">
        <f t="shared" si="29"/>
        <v>790</v>
      </c>
      <c r="H258" s="140">
        <f t="shared" si="29"/>
        <v>788</v>
      </c>
    </row>
    <row r="259" spans="1:8" ht="45">
      <c r="A259" s="97" t="s">
        <v>108</v>
      </c>
      <c r="B259" s="163"/>
      <c r="C259" s="31" t="s">
        <v>56</v>
      </c>
      <c r="D259" s="31" t="s">
        <v>13</v>
      </c>
      <c r="E259" s="66" t="s">
        <v>113</v>
      </c>
      <c r="F259" s="31"/>
      <c r="G259" s="140">
        <f t="shared" si="29"/>
        <v>790</v>
      </c>
      <c r="H259" s="140">
        <f t="shared" si="29"/>
        <v>788</v>
      </c>
    </row>
    <row r="260" spans="1:8" ht="30">
      <c r="A260" s="97" t="s">
        <v>109</v>
      </c>
      <c r="B260" s="163"/>
      <c r="C260" s="31" t="s">
        <v>56</v>
      </c>
      <c r="D260" s="31" t="s">
        <v>13</v>
      </c>
      <c r="E260" s="66" t="s">
        <v>111</v>
      </c>
      <c r="F260" s="31"/>
      <c r="G260" s="140">
        <f t="shared" si="29"/>
        <v>790</v>
      </c>
      <c r="H260" s="140">
        <f t="shared" si="29"/>
        <v>788</v>
      </c>
    </row>
    <row r="261" spans="1:8" ht="30">
      <c r="A261" s="117" t="s">
        <v>265</v>
      </c>
      <c r="B261" s="163"/>
      <c r="C261" s="31" t="s">
        <v>56</v>
      </c>
      <c r="D261" s="31" t="s">
        <v>13</v>
      </c>
      <c r="E261" s="31" t="s">
        <v>210</v>
      </c>
      <c r="F261" s="31"/>
      <c r="G261" s="140">
        <f t="shared" si="29"/>
        <v>790</v>
      </c>
      <c r="H261" s="140">
        <f t="shared" si="29"/>
        <v>788</v>
      </c>
    </row>
    <row r="262" spans="1:8" ht="15.75" thickBot="1">
      <c r="A262" s="95" t="s">
        <v>27</v>
      </c>
      <c r="B262" s="163"/>
      <c r="C262" s="32" t="s">
        <v>56</v>
      </c>
      <c r="D262" s="32" t="s">
        <v>13</v>
      </c>
      <c r="E262" s="32" t="s">
        <v>210</v>
      </c>
      <c r="F262" s="32" t="s">
        <v>80</v>
      </c>
      <c r="G262" s="114">
        <v>790</v>
      </c>
      <c r="H262" s="114">
        <v>788</v>
      </c>
    </row>
    <row r="263" spans="1:8" ht="33" thickTop="1" thickBot="1">
      <c r="A263" s="102" t="s">
        <v>58</v>
      </c>
      <c r="B263" s="6" t="s">
        <v>59</v>
      </c>
      <c r="C263" s="23"/>
      <c r="D263" s="23"/>
      <c r="E263" s="23"/>
      <c r="F263" s="23"/>
      <c r="G263" s="112">
        <f>SUM(G264)</f>
        <v>1102.2</v>
      </c>
      <c r="H263" s="112">
        <f>SUM(H264)</f>
        <v>1102.2</v>
      </c>
    </row>
    <row r="264" spans="1:8" ht="15.75" thickTop="1">
      <c r="A264" s="104" t="s">
        <v>12</v>
      </c>
      <c r="B264" s="54"/>
      <c r="C264" s="63" t="s">
        <v>13</v>
      </c>
      <c r="D264" s="54"/>
      <c r="E264" s="54"/>
      <c r="F264" s="54"/>
      <c r="G264" s="113">
        <f t="shared" ref="G264:H268" si="30">SUM(G265)</f>
        <v>1102.2</v>
      </c>
      <c r="H264" s="113">
        <f t="shared" si="30"/>
        <v>1102.2</v>
      </c>
    </row>
    <row r="265" spans="1:8" ht="15">
      <c r="A265" s="96" t="s">
        <v>16</v>
      </c>
      <c r="B265" s="163"/>
      <c r="C265" s="8" t="s">
        <v>13</v>
      </c>
      <c r="D265" s="8" t="s">
        <v>17</v>
      </c>
      <c r="E265" s="18"/>
      <c r="F265" s="18"/>
      <c r="G265" s="107">
        <f t="shared" si="30"/>
        <v>1102.2</v>
      </c>
      <c r="H265" s="107">
        <f t="shared" si="30"/>
        <v>1102.2</v>
      </c>
    </row>
    <row r="266" spans="1:8" ht="75">
      <c r="A266" s="108" t="s">
        <v>275</v>
      </c>
      <c r="B266" s="163"/>
      <c r="C266" s="15" t="s">
        <v>13</v>
      </c>
      <c r="D266" s="15" t="s">
        <v>17</v>
      </c>
      <c r="E266" s="15" t="s">
        <v>94</v>
      </c>
      <c r="F266" s="29"/>
      <c r="G266" s="107">
        <f t="shared" si="30"/>
        <v>1102.2</v>
      </c>
      <c r="H266" s="107">
        <f t="shared" si="30"/>
        <v>1102.2</v>
      </c>
    </row>
    <row r="267" spans="1:8" ht="30">
      <c r="A267" s="108" t="s">
        <v>87</v>
      </c>
      <c r="B267" s="163"/>
      <c r="C267" s="15" t="s">
        <v>13</v>
      </c>
      <c r="D267" s="15" t="s">
        <v>17</v>
      </c>
      <c r="E267" s="15" t="s">
        <v>95</v>
      </c>
      <c r="F267" s="29"/>
      <c r="G267" s="107">
        <f t="shared" si="30"/>
        <v>1102.2</v>
      </c>
      <c r="H267" s="107">
        <f t="shared" si="30"/>
        <v>1102.2</v>
      </c>
    </row>
    <row r="268" spans="1:8" ht="30">
      <c r="A268" s="108" t="s">
        <v>88</v>
      </c>
      <c r="B268" s="163"/>
      <c r="C268" s="15" t="s">
        <v>13</v>
      </c>
      <c r="D268" s="15" t="s">
        <v>17</v>
      </c>
      <c r="E268" s="15" t="s">
        <v>96</v>
      </c>
      <c r="F268" s="29"/>
      <c r="G268" s="107">
        <f t="shared" si="30"/>
        <v>1102.2</v>
      </c>
      <c r="H268" s="107">
        <f t="shared" si="30"/>
        <v>1102.2</v>
      </c>
    </row>
    <row r="269" spans="1:8" ht="15">
      <c r="A269" s="108" t="s">
        <v>84</v>
      </c>
      <c r="B269" s="163"/>
      <c r="C269" s="15" t="s">
        <v>13</v>
      </c>
      <c r="D269" s="15" t="s">
        <v>17</v>
      </c>
      <c r="E269" s="15" t="s">
        <v>86</v>
      </c>
      <c r="F269" s="29"/>
      <c r="G269" s="107">
        <f>SUM(G270:G270)</f>
        <v>1102.2</v>
      </c>
      <c r="H269" s="107">
        <f>SUM(H270:H270)</f>
        <v>1102.2</v>
      </c>
    </row>
    <row r="270" spans="1:8" ht="60">
      <c r="A270" s="95" t="s">
        <v>72</v>
      </c>
      <c r="B270" s="163"/>
      <c r="C270" s="24" t="s">
        <v>13</v>
      </c>
      <c r="D270" s="24" t="s">
        <v>17</v>
      </c>
      <c r="E270" s="13" t="s">
        <v>86</v>
      </c>
      <c r="F270" s="10" t="s">
        <v>74</v>
      </c>
      <c r="G270" s="98">
        <v>1102.2</v>
      </c>
      <c r="H270" s="98">
        <v>1102.2</v>
      </c>
    </row>
    <row r="271" spans="1:8" s="189" customFormat="1" ht="16.5" thickBot="1">
      <c r="A271" s="190" t="s">
        <v>264</v>
      </c>
      <c r="B271" s="191"/>
      <c r="C271" s="192"/>
      <c r="D271" s="192"/>
      <c r="E271" s="191"/>
      <c r="F271" s="191"/>
      <c r="G271" s="193">
        <v>1838.6</v>
      </c>
      <c r="H271" s="193">
        <v>3681</v>
      </c>
    </row>
    <row r="272" spans="1:8" ht="18" thickTop="1" thickBot="1">
      <c r="A272" s="141" t="s">
        <v>60</v>
      </c>
      <c r="B272" s="33"/>
      <c r="C272" s="33"/>
      <c r="D272" s="33"/>
      <c r="E272" s="33"/>
      <c r="F272" s="33"/>
      <c r="G272" s="142">
        <f>SUM(G14,G21,G135,G263,G129,G271)</f>
        <v>130242.3</v>
      </c>
      <c r="H272" s="142">
        <f>SUM(H14,H21,H135,H263,H129,H271)</f>
        <v>131097.39999999997</v>
      </c>
    </row>
    <row r="273" ht="13.5" thickTop="1"/>
  </sheetData>
  <mergeCells count="13">
    <mergeCell ref="A4:H4"/>
    <mergeCell ref="A3:H3"/>
    <mergeCell ref="A2:H2"/>
    <mergeCell ref="A1:H1"/>
    <mergeCell ref="A5:H5"/>
    <mergeCell ref="A6:H6"/>
    <mergeCell ref="A7:H7"/>
    <mergeCell ref="A8:H8"/>
    <mergeCell ref="A12:A13"/>
    <mergeCell ref="B12:F12"/>
    <mergeCell ref="A10:H10"/>
    <mergeCell ref="G12:H12"/>
    <mergeCell ref="G11:H11"/>
  </mergeCells>
  <pageMargins left="0.59055118110236227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2"/>
  <sheetViews>
    <sheetView zoomScale="125" zoomScaleNormal="125" zoomScaleSheetLayoutView="100" workbookViewId="0">
      <selection activeCell="A6" sqref="A6:G6"/>
    </sheetView>
  </sheetViews>
  <sheetFormatPr defaultRowHeight="12.75"/>
  <cols>
    <col min="1" max="1" width="59" style="49" customWidth="1"/>
    <col min="2" max="2" width="7.85546875" style="58" customWidth="1"/>
    <col min="3" max="3" width="6.28515625" customWidth="1"/>
    <col min="4" max="4" width="13.7109375" style="74" customWidth="1"/>
    <col min="5" max="5" width="6.5703125" customWidth="1"/>
    <col min="6" max="7" width="12.140625" customWidth="1"/>
  </cols>
  <sheetData>
    <row r="1" spans="1:10" ht="15.75">
      <c r="A1" s="199" t="s">
        <v>282</v>
      </c>
      <c r="B1" s="199"/>
      <c r="C1" s="199"/>
      <c r="D1" s="199"/>
      <c r="E1" s="199"/>
      <c r="F1" s="199"/>
      <c r="G1" s="199"/>
      <c r="H1" s="1"/>
    </row>
    <row r="2" spans="1:10" ht="15.75">
      <c r="A2" s="199" t="s">
        <v>0</v>
      </c>
      <c r="B2" s="199"/>
      <c r="C2" s="199"/>
      <c r="D2" s="199"/>
      <c r="E2" s="199"/>
      <c r="F2" s="199"/>
      <c r="G2" s="199"/>
      <c r="H2" s="1"/>
    </row>
    <row r="3" spans="1:10" ht="15.75">
      <c r="A3" s="199" t="s">
        <v>257</v>
      </c>
      <c r="B3" s="199"/>
      <c r="C3" s="199"/>
      <c r="D3" s="199"/>
      <c r="E3" s="199"/>
      <c r="F3" s="199"/>
      <c r="G3" s="199"/>
      <c r="H3" s="1"/>
    </row>
    <row r="4" spans="1:10" ht="15.75">
      <c r="A4" s="199" t="s">
        <v>1</v>
      </c>
      <c r="B4" s="199"/>
      <c r="C4" s="199"/>
      <c r="D4" s="199"/>
      <c r="E4" s="199"/>
      <c r="F4" s="199"/>
      <c r="G4" s="199"/>
      <c r="H4" s="1"/>
    </row>
    <row r="5" spans="1:10" ht="15.75">
      <c r="A5" s="199" t="s">
        <v>285</v>
      </c>
      <c r="B5" s="199"/>
      <c r="C5" s="199"/>
      <c r="D5" s="199"/>
      <c r="E5" s="199"/>
      <c r="F5" s="199"/>
      <c r="G5" s="199"/>
      <c r="H5" s="1"/>
    </row>
    <row r="6" spans="1:10" ht="15.75">
      <c r="A6" s="199" t="s">
        <v>258</v>
      </c>
      <c r="B6" s="199"/>
      <c r="C6" s="199"/>
      <c r="D6" s="199"/>
      <c r="E6" s="199"/>
      <c r="F6" s="199"/>
      <c r="G6" s="199"/>
    </row>
    <row r="7" spans="1:10" ht="15.75">
      <c r="A7" s="199"/>
      <c r="B7" s="199"/>
      <c r="C7" s="199"/>
      <c r="D7" s="199"/>
      <c r="E7" s="199"/>
      <c r="F7" s="199"/>
      <c r="G7" s="199"/>
    </row>
    <row r="8" spans="1:10" ht="15.75">
      <c r="A8" s="199"/>
      <c r="B8" s="199"/>
      <c r="C8" s="199"/>
      <c r="D8" s="199"/>
      <c r="E8" s="199"/>
      <c r="F8" s="199"/>
      <c r="G8" s="199"/>
    </row>
    <row r="9" spans="1:10" ht="15.75">
      <c r="A9" s="162"/>
      <c r="B9" s="162"/>
      <c r="C9" s="162"/>
      <c r="D9" s="180"/>
      <c r="E9" s="162"/>
      <c r="F9" s="162"/>
      <c r="G9" s="164"/>
    </row>
    <row r="10" spans="1:10" ht="97.5" customHeight="1">
      <c r="A10" s="210" t="s">
        <v>284</v>
      </c>
      <c r="B10" s="210"/>
      <c r="C10" s="210"/>
      <c r="D10" s="210"/>
      <c r="E10" s="210"/>
      <c r="F10" s="210"/>
      <c r="G10" s="210"/>
      <c r="H10" s="37"/>
      <c r="I10" s="37"/>
      <c r="J10" s="37"/>
    </row>
    <row r="11" spans="1:10" ht="13.5" thickBot="1">
      <c r="A11" s="38"/>
      <c r="B11" s="39"/>
      <c r="C11" s="40"/>
      <c r="D11" s="181"/>
      <c r="E11" s="40"/>
      <c r="F11" s="41"/>
      <c r="G11" s="41" t="s">
        <v>61</v>
      </c>
    </row>
    <row r="12" spans="1:10" ht="14.25" customHeight="1" thickTop="1" thickBot="1">
      <c r="A12" s="207" t="s">
        <v>62</v>
      </c>
      <c r="B12" s="209" t="s">
        <v>63</v>
      </c>
      <c r="C12" s="209"/>
      <c r="D12" s="209"/>
      <c r="E12" s="209"/>
      <c r="F12" s="204" t="s">
        <v>238</v>
      </c>
      <c r="G12" s="205"/>
    </row>
    <row r="13" spans="1:10" ht="88.5" thickBot="1">
      <c r="A13" s="208"/>
      <c r="B13" s="42" t="s">
        <v>64</v>
      </c>
      <c r="C13" s="42" t="s">
        <v>65</v>
      </c>
      <c r="D13" s="42" t="s">
        <v>66</v>
      </c>
      <c r="E13" s="42" t="s">
        <v>67</v>
      </c>
      <c r="F13" s="161" t="s">
        <v>248</v>
      </c>
      <c r="G13" s="161" t="s">
        <v>281</v>
      </c>
    </row>
    <row r="14" spans="1:10" s="43" customFormat="1" ht="17.25" thickTop="1" thickBot="1">
      <c r="A14" s="102" t="s">
        <v>12</v>
      </c>
      <c r="B14" s="6" t="s">
        <v>13</v>
      </c>
      <c r="C14" s="6"/>
      <c r="D14" s="6"/>
      <c r="E14" s="6"/>
      <c r="F14" s="103">
        <f>SUM(F15,F19,F24,F32,F38,F48,F53)</f>
        <v>21321.9</v>
      </c>
      <c r="G14" s="103">
        <f>SUM(G15,G19,G24,G32,G38,G48,G53)</f>
        <v>20058.7</v>
      </c>
    </row>
    <row r="15" spans="1:10" ht="30.75" thickTop="1">
      <c r="A15" s="143" t="s">
        <v>38</v>
      </c>
      <c r="B15" s="14" t="s">
        <v>13</v>
      </c>
      <c r="C15" s="14" t="s">
        <v>26</v>
      </c>
      <c r="D15" s="14"/>
      <c r="E15" s="14"/>
      <c r="F15" s="144">
        <f t="shared" ref="F15:G17" si="0">SUM(F16)</f>
        <v>1311</v>
      </c>
      <c r="G15" s="144">
        <f t="shared" si="0"/>
        <v>1311</v>
      </c>
    </row>
    <row r="16" spans="1:10" ht="15">
      <c r="A16" s="108" t="s">
        <v>83</v>
      </c>
      <c r="B16" s="15" t="s">
        <v>13</v>
      </c>
      <c r="C16" s="15" t="s">
        <v>26</v>
      </c>
      <c r="D16" s="15" t="s">
        <v>213</v>
      </c>
      <c r="E16" s="15"/>
      <c r="F16" s="107">
        <f t="shared" si="0"/>
        <v>1311</v>
      </c>
      <c r="G16" s="107">
        <f t="shared" si="0"/>
        <v>1311</v>
      </c>
    </row>
    <row r="17" spans="1:7" ht="30">
      <c r="A17" s="108" t="s">
        <v>84</v>
      </c>
      <c r="B17" s="15" t="s">
        <v>13</v>
      </c>
      <c r="C17" s="15" t="s">
        <v>26</v>
      </c>
      <c r="D17" s="15" t="s">
        <v>214</v>
      </c>
      <c r="E17" s="15"/>
      <c r="F17" s="107">
        <f t="shared" si="0"/>
        <v>1311</v>
      </c>
      <c r="G17" s="107">
        <f t="shared" si="0"/>
        <v>1311</v>
      </c>
    </row>
    <row r="18" spans="1:7" ht="75">
      <c r="A18" s="95" t="s">
        <v>72</v>
      </c>
      <c r="B18" s="10" t="s">
        <v>13</v>
      </c>
      <c r="C18" s="10" t="s">
        <v>26</v>
      </c>
      <c r="D18" s="13" t="s">
        <v>214</v>
      </c>
      <c r="E18" s="10" t="s">
        <v>74</v>
      </c>
      <c r="F18" s="98">
        <v>1311</v>
      </c>
      <c r="G18" s="98">
        <v>1311</v>
      </c>
    </row>
    <row r="19" spans="1:7" ht="45">
      <c r="A19" s="106" t="s">
        <v>14</v>
      </c>
      <c r="B19" s="8" t="s">
        <v>13</v>
      </c>
      <c r="C19" s="8" t="s">
        <v>15</v>
      </c>
      <c r="D19" s="8"/>
      <c r="E19" s="8"/>
      <c r="F19" s="107">
        <f>SUM(F20)</f>
        <v>413.6</v>
      </c>
      <c r="G19" s="107">
        <f>SUM(G20)</f>
        <v>424.20000000000005</v>
      </c>
    </row>
    <row r="20" spans="1:7" ht="15">
      <c r="A20" s="108" t="s">
        <v>85</v>
      </c>
      <c r="B20" s="9" t="s">
        <v>13</v>
      </c>
      <c r="C20" s="9" t="s">
        <v>15</v>
      </c>
      <c r="D20" s="15" t="s">
        <v>215</v>
      </c>
      <c r="E20" s="9"/>
      <c r="F20" s="107">
        <f>SUM(F21)</f>
        <v>413.6</v>
      </c>
      <c r="G20" s="107">
        <f>SUM(G21)</f>
        <v>424.20000000000005</v>
      </c>
    </row>
    <row r="21" spans="1:7" ht="30">
      <c r="A21" s="108" t="s">
        <v>84</v>
      </c>
      <c r="B21" s="10" t="s">
        <v>13</v>
      </c>
      <c r="C21" s="10" t="s">
        <v>15</v>
      </c>
      <c r="D21" s="15" t="s">
        <v>216</v>
      </c>
      <c r="E21" s="9"/>
      <c r="F21" s="107">
        <f>SUM(F22:F23)</f>
        <v>413.6</v>
      </c>
      <c r="G21" s="107">
        <f>SUM(G22:G23)</f>
        <v>424.20000000000005</v>
      </c>
    </row>
    <row r="22" spans="1:7" ht="75">
      <c r="A22" s="95" t="s">
        <v>72</v>
      </c>
      <c r="B22" s="10" t="s">
        <v>13</v>
      </c>
      <c r="C22" s="10" t="s">
        <v>15</v>
      </c>
      <c r="D22" s="13" t="s">
        <v>216</v>
      </c>
      <c r="E22" s="10" t="s">
        <v>74</v>
      </c>
      <c r="F22" s="98">
        <v>338.1</v>
      </c>
      <c r="G22" s="98">
        <v>338.1</v>
      </c>
    </row>
    <row r="23" spans="1:7" ht="30">
      <c r="A23" s="95" t="s">
        <v>114</v>
      </c>
      <c r="B23" s="10" t="s">
        <v>13</v>
      </c>
      <c r="C23" s="10" t="s">
        <v>15</v>
      </c>
      <c r="D23" s="13" t="s">
        <v>216</v>
      </c>
      <c r="E23" s="10" t="s">
        <v>75</v>
      </c>
      <c r="F23" s="98">
        <v>75.5</v>
      </c>
      <c r="G23" s="98">
        <v>86.1</v>
      </c>
    </row>
    <row r="24" spans="1:7" ht="45">
      <c r="A24" s="96" t="s">
        <v>39</v>
      </c>
      <c r="B24" s="18" t="s">
        <v>13</v>
      </c>
      <c r="C24" s="18" t="s">
        <v>19</v>
      </c>
      <c r="D24" s="18"/>
      <c r="E24" s="18"/>
      <c r="F24" s="107">
        <f t="shared" ref="F24:G27" si="1">SUM(F25)</f>
        <v>12914.500000000002</v>
      </c>
      <c r="G24" s="107">
        <f t="shared" si="1"/>
        <v>12281.300000000001</v>
      </c>
    </row>
    <row r="25" spans="1:7" ht="90">
      <c r="A25" s="108" t="s">
        <v>275</v>
      </c>
      <c r="B25" s="15" t="s">
        <v>13</v>
      </c>
      <c r="C25" s="15" t="s">
        <v>19</v>
      </c>
      <c r="D25" s="15" t="s">
        <v>94</v>
      </c>
      <c r="E25" s="15"/>
      <c r="F25" s="107">
        <f t="shared" si="1"/>
        <v>12914.500000000002</v>
      </c>
      <c r="G25" s="107">
        <f t="shared" si="1"/>
        <v>12281.300000000001</v>
      </c>
    </row>
    <row r="26" spans="1:7" ht="45">
      <c r="A26" s="108" t="s">
        <v>87</v>
      </c>
      <c r="B26" s="15" t="s">
        <v>13</v>
      </c>
      <c r="C26" s="15" t="s">
        <v>19</v>
      </c>
      <c r="D26" s="15" t="s">
        <v>95</v>
      </c>
      <c r="E26" s="15"/>
      <c r="F26" s="107">
        <f t="shared" si="1"/>
        <v>12914.500000000002</v>
      </c>
      <c r="G26" s="107">
        <f t="shared" si="1"/>
        <v>12281.300000000001</v>
      </c>
    </row>
    <row r="27" spans="1:7" ht="30">
      <c r="A27" s="108" t="s">
        <v>88</v>
      </c>
      <c r="B27" s="15" t="s">
        <v>13</v>
      </c>
      <c r="C27" s="15" t="s">
        <v>19</v>
      </c>
      <c r="D27" s="15" t="s">
        <v>96</v>
      </c>
      <c r="E27" s="15"/>
      <c r="F27" s="107">
        <f t="shared" si="1"/>
        <v>12914.500000000002</v>
      </c>
      <c r="G27" s="107">
        <f t="shared" si="1"/>
        <v>12281.300000000001</v>
      </c>
    </row>
    <row r="28" spans="1:7" ht="30">
      <c r="A28" s="108" t="s">
        <v>84</v>
      </c>
      <c r="B28" s="15" t="s">
        <v>13</v>
      </c>
      <c r="C28" s="15" t="s">
        <v>19</v>
      </c>
      <c r="D28" s="15" t="s">
        <v>86</v>
      </c>
      <c r="E28" s="15"/>
      <c r="F28" s="107">
        <f>SUM(F29:F31)</f>
        <v>12914.500000000002</v>
      </c>
      <c r="G28" s="107">
        <f>SUM(G29:G31)</f>
        <v>12281.300000000001</v>
      </c>
    </row>
    <row r="29" spans="1:7" ht="75">
      <c r="A29" s="95" t="s">
        <v>72</v>
      </c>
      <c r="B29" s="10" t="s">
        <v>13</v>
      </c>
      <c r="C29" s="10" t="s">
        <v>19</v>
      </c>
      <c r="D29" s="10" t="s">
        <v>86</v>
      </c>
      <c r="E29" s="10" t="s">
        <v>74</v>
      </c>
      <c r="F29" s="114">
        <v>10807.6</v>
      </c>
      <c r="G29" s="114">
        <v>10807.6</v>
      </c>
    </row>
    <row r="30" spans="1:7" ht="30">
      <c r="A30" s="95" t="s">
        <v>114</v>
      </c>
      <c r="B30" s="10" t="s">
        <v>13</v>
      </c>
      <c r="C30" s="10" t="s">
        <v>19</v>
      </c>
      <c r="D30" s="10" t="s">
        <v>86</v>
      </c>
      <c r="E30" s="10" t="s">
        <v>75</v>
      </c>
      <c r="F30" s="114">
        <v>2038.2</v>
      </c>
      <c r="G30" s="114">
        <v>1405</v>
      </c>
    </row>
    <row r="31" spans="1:7" ht="30">
      <c r="A31" s="95" t="s">
        <v>73</v>
      </c>
      <c r="B31" s="10" t="s">
        <v>13</v>
      </c>
      <c r="C31" s="10" t="s">
        <v>19</v>
      </c>
      <c r="D31" s="10" t="s">
        <v>86</v>
      </c>
      <c r="E31" s="10" t="s">
        <v>76</v>
      </c>
      <c r="F31" s="114">
        <v>68.7</v>
      </c>
      <c r="G31" s="114">
        <v>68.7</v>
      </c>
    </row>
    <row r="32" spans="1:7" ht="15">
      <c r="A32" s="116" t="s">
        <v>243</v>
      </c>
      <c r="B32" s="170" t="s">
        <v>13</v>
      </c>
      <c r="C32" s="170" t="s">
        <v>42</v>
      </c>
      <c r="D32" s="10"/>
      <c r="E32" s="10"/>
      <c r="F32" s="115">
        <f t="shared" ref="F32:G36" si="2">SUM(F33)</f>
        <v>2.4</v>
      </c>
      <c r="G32" s="115">
        <f t="shared" si="2"/>
        <v>44.4</v>
      </c>
    </row>
    <row r="33" spans="1:7" ht="90">
      <c r="A33" s="108" t="s">
        <v>275</v>
      </c>
      <c r="B33" s="29" t="s">
        <v>13</v>
      </c>
      <c r="C33" s="29" t="s">
        <v>42</v>
      </c>
      <c r="D33" s="9" t="s">
        <v>94</v>
      </c>
      <c r="E33" s="10"/>
      <c r="F33" s="115">
        <f t="shared" si="2"/>
        <v>2.4</v>
      </c>
      <c r="G33" s="115">
        <f t="shared" si="2"/>
        <v>44.4</v>
      </c>
    </row>
    <row r="34" spans="1:7" ht="45">
      <c r="A34" s="108" t="s">
        <v>87</v>
      </c>
      <c r="B34" s="29" t="s">
        <v>13</v>
      </c>
      <c r="C34" s="29" t="s">
        <v>42</v>
      </c>
      <c r="D34" s="9" t="s">
        <v>95</v>
      </c>
      <c r="E34" s="10"/>
      <c r="F34" s="115">
        <f t="shared" si="2"/>
        <v>2.4</v>
      </c>
      <c r="G34" s="115">
        <f t="shared" si="2"/>
        <v>44.4</v>
      </c>
    </row>
    <row r="35" spans="1:7" ht="30">
      <c r="A35" s="101" t="s">
        <v>89</v>
      </c>
      <c r="B35" s="29" t="s">
        <v>13</v>
      </c>
      <c r="C35" s="29" t="s">
        <v>42</v>
      </c>
      <c r="D35" s="9" t="s">
        <v>97</v>
      </c>
      <c r="E35" s="10"/>
      <c r="F35" s="115">
        <f t="shared" si="2"/>
        <v>2.4</v>
      </c>
      <c r="G35" s="115">
        <f t="shared" si="2"/>
        <v>44.4</v>
      </c>
    </row>
    <row r="36" spans="1:7" ht="45">
      <c r="A36" s="169" t="s">
        <v>242</v>
      </c>
      <c r="B36" s="29" t="s">
        <v>13</v>
      </c>
      <c r="C36" s="29" t="s">
        <v>42</v>
      </c>
      <c r="D36" s="9" t="s">
        <v>241</v>
      </c>
      <c r="E36" s="10"/>
      <c r="F36" s="115">
        <f t="shared" si="2"/>
        <v>2.4</v>
      </c>
      <c r="G36" s="115">
        <f t="shared" si="2"/>
        <v>44.4</v>
      </c>
    </row>
    <row r="37" spans="1:7" ht="30">
      <c r="A37" s="95" t="s">
        <v>81</v>
      </c>
      <c r="B37" s="24" t="s">
        <v>13</v>
      </c>
      <c r="C37" s="24" t="s">
        <v>42</v>
      </c>
      <c r="D37" s="10" t="s">
        <v>241</v>
      </c>
      <c r="E37" s="10" t="s">
        <v>75</v>
      </c>
      <c r="F37" s="114">
        <v>2.4</v>
      </c>
      <c r="G37" s="114">
        <v>44.4</v>
      </c>
    </row>
    <row r="38" spans="1:7" ht="45">
      <c r="A38" s="106" t="s">
        <v>52</v>
      </c>
      <c r="B38" s="8" t="s">
        <v>13</v>
      </c>
      <c r="C38" s="8" t="s">
        <v>45</v>
      </c>
      <c r="D38" s="28"/>
      <c r="E38" s="28"/>
      <c r="F38" s="107">
        <f>SUM(F39,F45)</f>
        <v>4108.2</v>
      </c>
      <c r="G38" s="107">
        <f>SUM(G39,G45)</f>
        <v>3500.6000000000004</v>
      </c>
    </row>
    <row r="39" spans="1:7" ht="90">
      <c r="A39" s="108" t="s">
        <v>275</v>
      </c>
      <c r="B39" s="15" t="s">
        <v>13</v>
      </c>
      <c r="C39" s="15" t="s">
        <v>45</v>
      </c>
      <c r="D39" s="15" t="s">
        <v>94</v>
      </c>
      <c r="E39" s="29"/>
      <c r="F39" s="107">
        <f t="shared" ref="F39:G41" si="3">SUM(F40)</f>
        <v>3526.3</v>
      </c>
      <c r="G39" s="107">
        <f t="shared" si="3"/>
        <v>2918.7000000000003</v>
      </c>
    </row>
    <row r="40" spans="1:7" ht="45">
      <c r="A40" s="108" t="s">
        <v>87</v>
      </c>
      <c r="B40" s="15" t="s">
        <v>13</v>
      </c>
      <c r="C40" s="15" t="s">
        <v>45</v>
      </c>
      <c r="D40" s="15" t="s">
        <v>95</v>
      </c>
      <c r="E40" s="29"/>
      <c r="F40" s="107">
        <f t="shared" si="3"/>
        <v>3526.3</v>
      </c>
      <c r="G40" s="107">
        <f t="shared" si="3"/>
        <v>2918.7000000000003</v>
      </c>
    </row>
    <row r="41" spans="1:7" ht="30">
      <c r="A41" s="108" t="s">
        <v>88</v>
      </c>
      <c r="B41" s="15" t="s">
        <v>13</v>
      </c>
      <c r="C41" s="15" t="s">
        <v>45</v>
      </c>
      <c r="D41" s="15" t="s">
        <v>96</v>
      </c>
      <c r="E41" s="29"/>
      <c r="F41" s="107">
        <f t="shared" si="3"/>
        <v>3526.3</v>
      </c>
      <c r="G41" s="107">
        <f t="shared" si="3"/>
        <v>2918.7000000000003</v>
      </c>
    </row>
    <row r="42" spans="1:7" ht="30">
      <c r="A42" s="108" t="s">
        <v>84</v>
      </c>
      <c r="B42" s="15" t="s">
        <v>13</v>
      </c>
      <c r="C42" s="15" t="s">
        <v>45</v>
      </c>
      <c r="D42" s="15" t="s">
        <v>86</v>
      </c>
      <c r="E42" s="29"/>
      <c r="F42" s="107">
        <f>SUM(F43:F44)</f>
        <v>3526.3</v>
      </c>
      <c r="G42" s="107">
        <f>SUM(G43:G44)</f>
        <v>2918.7000000000003</v>
      </c>
    </row>
    <row r="43" spans="1:7" ht="75">
      <c r="A43" s="95" t="s">
        <v>72</v>
      </c>
      <c r="B43" s="24" t="s">
        <v>13</v>
      </c>
      <c r="C43" s="24" t="s">
        <v>45</v>
      </c>
      <c r="D43" s="13" t="s">
        <v>86</v>
      </c>
      <c r="E43" s="10" t="s">
        <v>74</v>
      </c>
      <c r="F43" s="98">
        <v>3094.5</v>
      </c>
      <c r="G43" s="98">
        <v>2486.9</v>
      </c>
    </row>
    <row r="44" spans="1:7" ht="30">
      <c r="A44" s="95" t="s">
        <v>114</v>
      </c>
      <c r="B44" s="24" t="s">
        <v>13</v>
      </c>
      <c r="C44" s="24" t="s">
        <v>45</v>
      </c>
      <c r="D44" s="13" t="s">
        <v>86</v>
      </c>
      <c r="E44" s="10" t="s">
        <v>75</v>
      </c>
      <c r="F44" s="98">
        <v>431.8</v>
      </c>
      <c r="G44" s="98">
        <v>431.8</v>
      </c>
    </row>
    <row r="45" spans="1:7" ht="15">
      <c r="A45" s="108" t="s">
        <v>230</v>
      </c>
      <c r="B45" s="9" t="s">
        <v>13</v>
      </c>
      <c r="C45" s="9" t="s">
        <v>45</v>
      </c>
      <c r="D45" s="15" t="s">
        <v>228</v>
      </c>
      <c r="E45" s="9"/>
      <c r="F45" s="107">
        <f>SUM(F46)</f>
        <v>581.9</v>
      </c>
      <c r="G45" s="107">
        <f>SUM(G46)</f>
        <v>581.9</v>
      </c>
    </row>
    <row r="46" spans="1:7" ht="30">
      <c r="A46" s="108" t="s">
        <v>84</v>
      </c>
      <c r="B46" s="10" t="s">
        <v>13</v>
      </c>
      <c r="C46" s="10" t="s">
        <v>45</v>
      </c>
      <c r="D46" s="15" t="s">
        <v>229</v>
      </c>
      <c r="E46" s="9"/>
      <c r="F46" s="107">
        <f>SUM(F47:F47)</f>
        <v>581.9</v>
      </c>
      <c r="G46" s="107">
        <f>SUM(G47:G47)</f>
        <v>581.9</v>
      </c>
    </row>
    <row r="47" spans="1:7" ht="75">
      <c r="A47" s="95" t="s">
        <v>72</v>
      </c>
      <c r="B47" s="10" t="s">
        <v>13</v>
      </c>
      <c r="C47" s="10" t="s">
        <v>45</v>
      </c>
      <c r="D47" s="13" t="s">
        <v>229</v>
      </c>
      <c r="E47" s="10" t="s">
        <v>74</v>
      </c>
      <c r="F47" s="98">
        <v>581.9</v>
      </c>
      <c r="G47" s="98">
        <v>581.9</v>
      </c>
    </row>
    <row r="48" spans="1:7" ht="15">
      <c r="A48" s="126" t="s">
        <v>53</v>
      </c>
      <c r="B48" s="17" t="s">
        <v>13</v>
      </c>
      <c r="C48" s="17" t="s">
        <v>34</v>
      </c>
      <c r="D48" s="17"/>
      <c r="E48" s="17"/>
      <c r="F48" s="107">
        <f t="shared" ref="F48:G51" si="4">SUM(F49)</f>
        <v>224</v>
      </c>
      <c r="G48" s="107">
        <f t="shared" si="4"/>
        <v>224</v>
      </c>
    </row>
    <row r="49" spans="1:7" ht="30">
      <c r="A49" s="133" t="s">
        <v>221</v>
      </c>
      <c r="B49" s="19" t="s">
        <v>13</v>
      </c>
      <c r="C49" s="19" t="s">
        <v>34</v>
      </c>
      <c r="D49" s="19" t="s">
        <v>222</v>
      </c>
      <c r="E49" s="19"/>
      <c r="F49" s="107">
        <f t="shared" si="4"/>
        <v>224</v>
      </c>
      <c r="G49" s="107">
        <f t="shared" si="4"/>
        <v>224</v>
      </c>
    </row>
    <row r="50" spans="1:7" ht="15">
      <c r="A50" s="133" t="s">
        <v>223</v>
      </c>
      <c r="B50" s="19" t="s">
        <v>13</v>
      </c>
      <c r="C50" s="19" t="s">
        <v>34</v>
      </c>
      <c r="D50" s="19" t="s">
        <v>91</v>
      </c>
      <c r="E50" s="19"/>
      <c r="F50" s="107">
        <f t="shared" si="4"/>
        <v>224</v>
      </c>
      <c r="G50" s="107">
        <f t="shared" si="4"/>
        <v>224</v>
      </c>
    </row>
    <row r="51" spans="1:7" ht="45">
      <c r="A51" s="125" t="s">
        <v>92</v>
      </c>
      <c r="B51" s="9" t="s">
        <v>13</v>
      </c>
      <c r="C51" s="9" t="s">
        <v>34</v>
      </c>
      <c r="D51" s="19" t="s">
        <v>93</v>
      </c>
      <c r="E51" s="28"/>
      <c r="F51" s="107">
        <f t="shared" si="4"/>
        <v>224</v>
      </c>
      <c r="G51" s="107">
        <f t="shared" si="4"/>
        <v>224</v>
      </c>
    </row>
    <row r="52" spans="1:7" ht="15">
      <c r="A52" s="95" t="s">
        <v>73</v>
      </c>
      <c r="B52" s="10" t="s">
        <v>13</v>
      </c>
      <c r="C52" s="10" t="s">
        <v>34</v>
      </c>
      <c r="D52" s="20" t="s">
        <v>93</v>
      </c>
      <c r="E52" s="10" t="s">
        <v>76</v>
      </c>
      <c r="F52" s="98">
        <v>224</v>
      </c>
      <c r="G52" s="98">
        <v>224</v>
      </c>
    </row>
    <row r="53" spans="1:7" ht="15">
      <c r="A53" s="96" t="s">
        <v>16</v>
      </c>
      <c r="B53" s="18" t="s">
        <v>13</v>
      </c>
      <c r="C53" s="18" t="s">
        <v>17</v>
      </c>
      <c r="D53" s="18"/>
      <c r="E53" s="18"/>
      <c r="F53" s="107">
        <f>SUM(F54)</f>
        <v>2348.1999999999998</v>
      </c>
      <c r="G53" s="107">
        <f>SUM(G54)</f>
        <v>2273.1999999999998</v>
      </c>
    </row>
    <row r="54" spans="1:7" ht="90">
      <c r="A54" s="108" t="s">
        <v>275</v>
      </c>
      <c r="B54" s="15" t="s">
        <v>13</v>
      </c>
      <c r="C54" s="15" t="s">
        <v>17</v>
      </c>
      <c r="D54" s="15" t="s">
        <v>94</v>
      </c>
      <c r="E54" s="29"/>
      <c r="F54" s="107">
        <f>SUM(F55,F74)</f>
        <v>2348.1999999999998</v>
      </c>
      <c r="G54" s="107">
        <f>SUM(G55,G74)</f>
        <v>2273.1999999999998</v>
      </c>
    </row>
    <row r="55" spans="1:7" ht="45">
      <c r="A55" s="108" t="s">
        <v>87</v>
      </c>
      <c r="B55" s="15" t="s">
        <v>13</v>
      </c>
      <c r="C55" s="15" t="s">
        <v>17</v>
      </c>
      <c r="D55" s="15" t="s">
        <v>95</v>
      </c>
      <c r="E55" s="29"/>
      <c r="F55" s="107">
        <f>SUM(F56,F59)</f>
        <v>1637.2</v>
      </c>
      <c r="G55" s="107">
        <f>SUM(G56,G59)</f>
        <v>1642.2</v>
      </c>
    </row>
    <row r="56" spans="1:7" ht="30">
      <c r="A56" s="108" t="s">
        <v>88</v>
      </c>
      <c r="B56" s="15" t="s">
        <v>13</v>
      </c>
      <c r="C56" s="15" t="s">
        <v>17</v>
      </c>
      <c r="D56" s="15" t="s">
        <v>96</v>
      </c>
      <c r="E56" s="29"/>
      <c r="F56" s="107">
        <f>SUM(F57)</f>
        <v>1102.2</v>
      </c>
      <c r="G56" s="107">
        <f>SUM(G57)</f>
        <v>1102.2</v>
      </c>
    </row>
    <row r="57" spans="1:7" ht="30">
      <c r="A57" s="108" t="s">
        <v>84</v>
      </c>
      <c r="B57" s="15" t="s">
        <v>13</v>
      </c>
      <c r="C57" s="15" t="s">
        <v>17</v>
      </c>
      <c r="D57" s="15" t="s">
        <v>86</v>
      </c>
      <c r="E57" s="29"/>
      <c r="F57" s="107">
        <f>SUM(F58:F58)</f>
        <v>1102.2</v>
      </c>
      <c r="G57" s="107">
        <f>SUM(G58:G58)</f>
        <v>1102.2</v>
      </c>
    </row>
    <row r="58" spans="1:7" ht="75">
      <c r="A58" s="95" t="s">
        <v>72</v>
      </c>
      <c r="B58" s="24" t="s">
        <v>13</v>
      </c>
      <c r="C58" s="24" t="s">
        <v>17</v>
      </c>
      <c r="D58" s="13" t="s">
        <v>86</v>
      </c>
      <c r="E58" s="10" t="s">
        <v>74</v>
      </c>
      <c r="F58" s="98">
        <v>1102.2</v>
      </c>
      <c r="G58" s="98">
        <v>1102.2</v>
      </c>
    </row>
    <row r="59" spans="1:7" ht="30">
      <c r="A59" s="117" t="s">
        <v>89</v>
      </c>
      <c r="B59" s="9" t="s">
        <v>13</v>
      </c>
      <c r="C59" s="9" t="s">
        <v>17</v>
      </c>
      <c r="D59" s="15" t="s">
        <v>97</v>
      </c>
      <c r="E59" s="15"/>
      <c r="F59" s="115">
        <f>SUM(F60,F62,F64,F67,F70,F72)</f>
        <v>535</v>
      </c>
      <c r="G59" s="115">
        <f>SUM(G60,G62,G64,G67,G70,G72)</f>
        <v>540</v>
      </c>
    </row>
    <row r="60" spans="1:7" ht="120">
      <c r="A60" s="101" t="s">
        <v>98</v>
      </c>
      <c r="B60" s="10" t="s">
        <v>13</v>
      </c>
      <c r="C60" s="10" t="s">
        <v>17</v>
      </c>
      <c r="D60" s="82" t="s">
        <v>99</v>
      </c>
      <c r="E60" s="13"/>
      <c r="F60" s="115">
        <f>SUM(F61)</f>
        <v>1</v>
      </c>
      <c r="G60" s="115">
        <f>SUM(G61)</f>
        <v>1</v>
      </c>
    </row>
    <row r="61" spans="1:7" ht="30">
      <c r="A61" s="95" t="s">
        <v>114</v>
      </c>
      <c r="B61" s="10" t="s">
        <v>13</v>
      </c>
      <c r="C61" s="10" t="s">
        <v>17</v>
      </c>
      <c r="D61" s="83" t="s">
        <v>99</v>
      </c>
      <c r="E61" s="10" t="s">
        <v>75</v>
      </c>
      <c r="F61" s="114">
        <v>1</v>
      </c>
      <c r="G61" s="114">
        <v>1</v>
      </c>
    </row>
    <row r="62" spans="1:7" ht="45">
      <c r="A62" s="118" t="s">
        <v>100</v>
      </c>
      <c r="B62" s="9" t="s">
        <v>13</v>
      </c>
      <c r="C62" s="9" t="s">
        <v>17</v>
      </c>
      <c r="D62" s="82" t="s">
        <v>101</v>
      </c>
      <c r="E62" s="15"/>
      <c r="F62" s="115">
        <f>SUM(F63)</f>
        <v>1</v>
      </c>
      <c r="G62" s="115">
        <f>SUM(G63)</f>
        <v>1</v>
      </c>
    </row>
    <row r="63" spans="1:7" ht="75">
      <c r="A63" s="95" t="s">
        <v>72</v>
      </c>
      <c r="B63" s="10" t="s">
        <v>13</v>
      </c>
      <c r="C63" s="10" t="s">
        <v>17</v>
      </c>
      <c r="D63" s="83" t="s">
        <v>101</v>
      </c>
      <c r="E63" s="10" t="s">
        <v>74</v>
      </c>
      <c r="F63" s="114">
        <v>1</v>
      </c>
      <c r="G63" s="114">
        <v>1</v>
      </c>
    </row>
    <row r="64" spans="1:7" ht="45">
      <c r="A64" s="119" t="s">
        <v>102</v>
      </c>
      <c r="B64" s="9" t="s">
        <v>13</v>
      </c>
      <c r="C64" s="9" t="s">
        <v>17</v>
      </c>
      <c r="D64" s="82" t="s">
        <v>103</v>
      </c>
      <c r="E64" s="9"/>
      <c r="F64" s="107">
        <f>SUM(F65:F66)</f>
        <v>382</v>
      </c>
      <c r="G64" s="107">
        <f>SUM(G65:G66)</f>
        <v>387</v>
      </c>
    </row>
    <row r="65" spans="1:7" ht="75">
      <c r="A65" s="95" t="s">
        <v>72</v>
      </c>
      <c r="B65" s="10" t="s">
        <v>13</v>
      </c>
      <c r="C65" s="10" t="s">
        <v>17</v>
      </c>
      <c r="D65" s="83" t="s">
        <v>103</v>
      </c>
      <c r="E65" s="10" t="s">
        <v>74</v>
      </c>
      <c r="F65" s="98">
        <v>338.1</v>
      </c>
      <c r="G65" s="98">
        <v>338.1</v>
      </c>
    </row>
    <row r="66" spans="1:7" ht="30">
      <c r="A66" s="95" t="s">
        <v>114</v>
      </c>
      <c r="B66" s="10" t="s">
        <v>13</v>
      </c>
      <c r="C66" s="10" t="s">
        <v>17</v>
      </c>
      <c r="D66" s="83" t="s">
        <v>103</v>
      </c>
      <c r="E66" s="10" t="s">
        <v>75</v>
      </c>
      <c r="F66" s="114">
        <v>43.9</v>
      </c>
      <c r="G66" s="114">
        <v>48.9</v>
      </c>
    </row>
    <row r="67" spans="1:7" ht="60">
      <c r="A67" s="101" t="s">
        <v>104</v>
      </c>
      <c r="B67" s="9" t="s">
        <v>13</v>
      </c>
      <c r="C67" s="9" t="s">
        <v>17</v>
      </c>
      <c r="D67" s="82" t="s">
        <v>105</v>
      </c>
      <c r="E67" s="13"/>
      <c r="F67" s="115">
        <f>SUM(F68:F69)</f>
        <v>51</v>
      </c>
      <c r="G67" s="115">
        <f>SUM(G68:G69)</f>
        <v>51</v>
      </c>
    </row>
    <row r="68" spans="1:7" ht="75">
      <c r="A68" s="95" t="s">
        <v>72</v>
      </c>
      <c r="B68" s="10" t="s">
        <v>13</v>
      </c>
      <c r="C68" s="10" t="s">
        <v>17</v>
      </c>
      <c r="D68" s="83" t="s">
        <v>105</v>
      </c>
      <c r="E68" s="13" t="s">
        <v>74</v>
      </c>
      <c r="F68" s="98">
        <v>17</v>
      </c>
      <c r="G68" s="98">
        <v>17</v>
      </c>
    </row>
    <row r="69" spans="1:7" ht="30">
      <c r="A69" s="95" t="s">
        <v>114</v>
      </c>
      <c r="B69" s="10" t="s">
        <v>13</v>
      </c>
      <c r="C69" s="10" t="s">
        <v>17</v>
      </c>
      <c r="D69" s="83" t="s">
        <v>105</v>
      </c>
      <c r="E69" s="10" t="s">
        <v>75</v>
      </c>
      <c r="F69" s="98">
        <v>34</v>
      </c>
      <c r="G69" s="98">
        <v>34</v>
      </c>
    </row>
    <row r="70" spans="1:7" ht="60">
      <c r="A70" s="101" t="s">
        <v>106</v>
      </c>
      <c r="B70" s="9" t="s">
        <v>13</v>
      </c>
      <c r="C70" s="9" t="s">
        <v>17</v>
      </c>
      <c r="D70" s="82" t="s">
        <v>107</v>
      </c>
      <c r="E70" s="10"/>
      <c r="F70" s="107">
        <f>SUM(F71)</f>
        <v>11</v>
      </c>
      <c r="G70" s="107">
        <f>SUM(G71)</f>
        <v>11</v>
      </c>
    </row>
    <row r="71" spans="1:7" ht="30">
      <c r="A71" s="95" t="s">
        <v>114</v>
      </c>
      <c r="B71" s="10" t="s">
        <v>13</v>
      </c>
      <c r="C71" s="10" t="s">
        <v>17</v>
      </c>
      <c r="D71" s="83" t="s">
        <v>107</v>
      </c>
      <c r="E71" s="10" t="s">
        <v>75</v>
      </c>
      <c r="F71" s="114">
        <v>11</v>
      </c>
      <c r="G71" s="114">
        <v>11</v>
      </c>
    </row>
    <row r="72" spans="1:7" ht="60">
      <c r="A72" s="101" t="s">
        <v>244</v>
      </c>
      <c r="B72" s="9" t="s">
        <v>13</v>
      </c>
      <c r="C72" s="9" t="s">
        <v>17</v>
      </c>
      <c r="D72" s="78" t="s">
        <v>245</v>
      </c>
      <c r="E72" s="83"/>
      <c r="F72" s="166">
        <f>SUM(F73)</f>
        <v>89</v>
      </c>
      <c r="G72" s="166">
        <f>SUM(G73)</f>
        <v>89</v>
      </c>
    </row>
    <row r="73" spans="1:7" ht="30">
      <c r="A73" s="95" t="s">
        <v>27</v>
      </c>
      <c r="B73" s="10" t="s">
        <v>13</v>
      </c>
      <c r="C73" s="10" t="s">
        <v>17</v>
      </c>
      <c r="D73" s="77" t="s">
        <v>245</v>
      </c>
      <c r="E73" s="83">
        <v>500</v>
      </c>
      <c r="F73" s="84">
        <v>89</v>
      </c>
      <c r="G73" s="84">
        <v>89</v>
      </c>
    </row>
    <row r="74" spans="1:7" ht="45">
      <c r="A74" s="101" t="s">
        <v>108</v>
      </c>
      <c r="B74" s="9" t="s">
        <v>13</v>
      </c>
      <c r="C74" s="9" t="s">
        <v>17</v>
      </c>
      <c r="D74" s="9" t="s">
        <v>113</v>
      </c>
      <c r="E74" s="10"/>
      <c r="F74" s="115">
        <f t="shared" ref="F74:G76" si="5">SUM(F75)</f>
        <v>711</v>
      </c>
      <c r="G74" s="115">
        <f t="shared" si="5"/>
        <v>631</v>
      </c>
    </row>
    <row r="75" spans="1:7" ht="30">
      <c r="A75" s="117" t="s">
        <v>109</v>
      </c>
      <c r="B75" s="9" t="s">
        <v>13</v>
      </c>
      <c r="C75" s="9" t="s">
        <v>17</v>
      </c>
      <c r="D75" s="9" t="s">
        <v>111</v>
      </c>
      <c r="E75" s="15"/>
      <c r="F75" s="115">
        <f t="shared" si="5"/>
        <v>711</v>
      </c>
      <c r="G75" s="115">
        <f t="shared" si="5"/>
        <v>631</v>
      </c>
    </row>
    <row r="76" spans="1:7" ht="75">
      <c r="A76" s="101" t="s">
        <v>110</v>
      </c>
      <c r="B76" s="9" t="s">
        <v>13</v>
      </c>
      <c r="C76" s="9" t="s">
        <v>17</v>
      </c>
      <c r="D76" s="9" t="s">
        <v>112</v>
      </c>
      <c r="E76" s="10"/>
      <c r="F76" s="115">
        <f t="shared" si="5"/>
        <v>711</v>
      </c>
      <c r="G76" s="115">
        <f t="shared" si="5"/>
        <v>631</v>
      </c>
    </row>
    <row r="77" spans="1:7" ht="30.75" thickBot="1">
      <c r="A77" s="95" t="s">
        <v>114</v>
      </c>
      <c r="B77" s="10" t="s">
        <v>13</v>
      </c>
      <c r="C77" s="10" t="s">
        <v>17</v>
      </c>
      <c r="D77" s="10" t="s">
        <v>112</v>
      </c>
      <c r="E77" s="13" t="s">
        <v>75</v>
      </c>
      <c r="F77" s="114">
        <v>711</v>
      </c>
      <c r="G77" s="114">
        <v>631</v>
      </c>
    </row>
    <row r="78" spans="1:7" ht="17.25" thickTop="1" thickBot="1">
      <c r="A78" s="102" t="s">
        <v>54</v>
      </c>
      <c r="B78" s="6" t="s">
        <v>26</v>
      </c>
      <c r="C78" s="6"/>
      <c r="D78" s="6"/>
      <c r="E78" s="6"/>
      <c r="F78" s="112">
        <f t="shared" ref="F78:G83" si="6">SUM(F79)</f>
        <v>607.1</v>
      </c>
      <c r="G78" s="112">
        <f t="shared" si="6"/>
        <v>634.20000000000005</v>
      </c>
    </row>
    <row r="79" spans="1:7" ht="15.75" thickTop="1">
      <c r="A79" s="145" t="s">
        <v>68</v>
      </c>
      <c r="B79" s="44" t="s">
        <v>26</v>
      </c>
      <c r="C79" s="44" t="s">
        <v>15</v>
      </c>
      <c r="D79" s="44"/>
      <c r="E79" s="44"/>
      <c r="F79" s="113">
        <f t="shared" si="6"/>
        <v>607.1</v>
      </c>
      <c r="G79" s="113">
        <f t="shared" si="6"/>
        <v>634.20000000000005</v>
      </c>
    </row>
    <row r="80" spans="1:7" ht="90">
      <c r="A80" s="108" t="s">
        <v>275</v>
      </c>
      <c r="B80" s="9" t="s">
        <v>26</v>
      </c>
      <c r="C80" s="9" t="s">
        <v>15</v>
      </c>
      <c r="D80" s="15" t="s">
        <v>94</v>
      </c>
      <c r="E80" s="9"/>
      <c r="F80" s="107">
        <f t="shared" si="6"/>
        <v>607.1</v>
      </c>
      <c r="G80" s="107">
        <f t="shared" si="6"/>
        <v>634.20000000000005</v>
      </c>
    </row>
    <row r="81" spans="1:7" ht="45">
      <c r="A81" s="108" t="s">
        <v>87</v>
      </c>
      <c r="B81" s="9" t="s">
        <v>26</v>
      </c>
      <c r="C81" s="9" t="s">
        <v>15</v>
      </c>
      <c r="D81" s="15" t="s">
        <v>95</v>
      </c>
      <c r="E81" s="65"/>
      <c r="F81" s="124">
        <f t="shared" si="6"/>
        <v>607.1</v>
      </c>
      <c r="G81" s="124">
        <f t="shared" si="6"/>
        <v>634.20000000000005</v>
      </c>
    </row>
    <row r="82" spans="1:7" ht="30">
      <c r="A82" s="117" t="s">
        <v>89</v>
      </c>
      <c r="B82" s="9" t="s">
        <v>26</v>
      </c>
      <c r="C82" s="9" t="s">
        <v>15</v>
      </c>
      <c r="D82" s="15" t="s">
        <v>97</v>
      </c>
      <c r="E82" s="65"/>
      <c r="F82" s="124">
        <f t="shared" si="6"/>
        <v>607.1</v>
      </c>
      <c r="G82" s="124">
        <f t="shared" si="6"/>
        <v>634.20000000000005</v>
      </c>
    </row>
    <row r="83" spans="1:7" ht="45">
      <c r="A83" s="70" t="s">
        <v>90</v>
      </c>
      <c r="B83" s="9" t="s">
        <v>26</v>
      </c>
      <c r="C83" s="9" t="s">
        <v>15</v>
      </c>
      <c r="D83" s="82" t="s">
        <v>121</v>
      </c>
      <c r="E83" s="65"/>
      <c r="F83" s="124">
        <f t="shared" si="6"/>
        <v>607.1</v>
      </c>
      <c r="G83" s="124">
        <f t="shared" si="6"/>
        <v>634.20000000000005</v>
      </c>
    </row>
    <row r="84" spans="1:7" ht="15.75" thickBot="1">
      <c r="A84" s="95" t="s">
        <v>27</v>
      </c>
      <c r="B84" s="11" t="s">
        <v>26</v>
      </c>
      <c r="C84" s="11" t="s">
        <v>15</v>
      </c>
      <c r="D84" s="182" t="s">
        <v>121</v>
      </c>
      <c r="E84" s="12" t="s">
        <v>80</v>
      </c>
      <c r="F84" s="131">
        <v>607.1</v>
      </c>
      <c r="G84" s="131">
        <v>634.20000000000005</v>
      </c>
    </row>
    <row r="85" spans="1:7" ht="33" thickTop="1" thickBot="1">
      <c r="A85" s="146" t="s">
        <v>71</v>
      </c>
      <c r="B85" s="55" t="s">
        <v>15</v>
      </c>
      <c r="C85" s="56"/>
      <c r="D85" s="56"/>
      <c r="E85" s="56"/>
      <c r="F85" s="147">
        <f>SUM(F86,F93)</f>
        <v>1993</v>
      </c>
      <c r="G85" s="147">
        <f>SUM(G86,G93)</f>
        <v>1935.9</v>
      </c>
    </row>
    <row r="86" spans="1:7" ht="60.75" thickTop="1">
      <c r="A86" s="116" t="s">
        <v>240</v>
      </c>
      <c r="B86" s="168" t="s">
        <v>15</v>
      </c>
      <c r="C86" s="8" t="s">
        <v>29</v>
      </c>
      <c r="D86" s="13"/>
      <c r="E86" s="10"/>
      <c r="F86" s="100">
        <f t="shared" ref="F86:G89" si="7">SUM(F87)</f>
        <v>1913</v>
      </c>
      <c r="G86" s="100">
        <f t="shared" si="7"/>
        <v>1863.9</v>
      </c>
    </row>
    <row r="87" spans="1:7" ht="90">
      <c r="A87" s="108" t="s">
        <v>275</v>
      </c>
      <c r="B87" s="167" t="s">
        <v>15</v>
      </c>
      <c r="C87" s="9" t="s">
        <v>29</v>
      </c>
      <c r="D87" s="15" t="s">
        <v>94</v>
      </c>
      <c r="E87" s="10"/>
      <c r="F87" s="100">
        <f t="shared" si="7"/>
        <v>1913</v>
      </c>
      <c r="G87" s="100">
        <f t="shared" si="7"/>
        <v>1863.9</v>
      </c>
    </row>
    <row r="88" spans="1:7" ht="30">
      <c r="A88" s="101" t="s">
        <v>115</v>
      </c>
      <c r="B88" s="9" t="s">
        <v>15</v>
      </c>
      <c r="C88" s="9" t="s">
        <v>29</v>
      </c>
      <c r="D88" s="9" t="s">
        <v>119</v>
      </c>
      <c r="E88" s="10"/>
      <c r="F88" s="115">
        <f t="shared" si="7"/>
        <v>1913</v>
      </c>
      <c r="G88" s="115">
        <f t="shared" si="7"/>
        <v>1863.9</v>
      </c>
    </row>
    <row r="89" spans="1:7" ht="30">
      <c r="A89" s="101" t="s">
        <v>116</v>
      </c>
      <c r="B89" s="9" t="s">
        <v>15</v>
      </c>
      <c r="C89" s="9" t="s">
        <v>29</v>
      </c>
      <c r="D89" s="9" t="s">
        <v>118</v>
      </c>
      <c r="E89" s="10"/>
      <c r="F89" s="115">
        <f t="shared" si="7"/>
        <v>1913</v>
      </c>
      <c r="G89" s="115">
        <f t="shared" si="7"/>
        <v>1863.9</v>
      </c>
    </row>
    <row r="90" spans="1:7" ht="15">
      <c r="A90" s="101" t="s">
        <v>117</v>
      </c>
      <c r="B90" s="9" t="s">
        <v>15</v>
      </c>
      <c r="C90" s="9" t="s">
        <v>29</v>
      </c>
      <c r="D90" s="9" t="s">
        <v>120</v>
      </c>
      <c r="E90" s="10"/>
      <c r="F90" s="115">
        <f>SUM(F91:F92)</f>
        <v>1913</v>
      </c>
      <c r="G90" s="115">
        <f>SUM(G91:G92)</f>
        <v>1863.9</v>
      </c>
    </row>
    <row r="91" spans="1:7" ht="75">
      <c r="A91" s="95" t="s">
        <v>72</v>
      </c>
      <c r="B91" s="10" t="s">
        <v>15</v>
      </c>
      <c r="C91" s="10" t="s">
        <v>29</v>
      </c>
      <c r="D91" s="9" t="s">
        <v>120</v>
      </c>
      <c r="E91" s="10" t="s">
        <v>74</v>
      </c>
      <c r="F91" s="114">
        <v>1890</v>
      </c>
      <c r="G91" s="114">
        <v>1863.9</v>
      </c>
    </row>
    <row r="92" spans="1:7" ht="30">
      <c r="A92" s="95" t="s">
        <v>114</v>
      </c>
      <c r="B92" s="10" t="s">
        <v>15</v>
      </c>
      <c r="C92" s="10" t="s">
        <v>29</v>
      </c>
      <c r="D92" s="9" t="s">
        <v>120</v>
      </c>
      <c r="E92" s="10" t="s">
        <v>75</v>
      </c>
      <c r="F92" s="114">
        <v>23</v>
      </c>
      <c r="G92" s="114">
        <v>0</v>
      </c>
    </row>
    <row r="93" spans="1:7" ht="30">
      <c r="A93" s="116" t="s">
        <v>251</v>
      </c>
      <c r="B93" s="8" t="s">
        <v>15</v>
      </c>
      <c r="C93" s="8" t="s">
        <v>31</v>
      </c>
      <c r="D93" s="13"/>
      <c r="E93" s="10"/>
      <c r="F93" s="110">
        <f t="shared" ref="F93:G97" si="8">SUM(F94)</f>
        <v>80</v>
      </c>
      <c r="G93" s="110">
        <f t="shared" si="8"/>
        <v>72</v>
      </c>
    </row>
    <row r="94" spans="1:7" ht="45">
      <c r="A94" s="97" t="s">
        <v>272</v>
      </c>
      <c r="B94" s="9" t="s">
        <v>15</v>
      </c>
      <c r="C94" s="9" t="s">
        <v>31</v>
      </c>
      <c r="D94" s="15" t="s">
        <v>250</v>
      </c>
      <c r="E94" s="10"/>
      <c r="F94" s="110">
        <f t="shared" si="8"/>
        <v>80</v>
      </c>
      <c r="G94" s="110">
        <f t="shared" si="8"/>
        <v>72</v>
      </c>
    </row>
    <row r="95" spans="1:7" ht="30">
      <c r="A95" s="101" t="s">
        <v>252</v>
      </c>
      <c r="B95" s="9" t="s">
        <v>15</v>
      </c>
      <c r="C95" s="9" t="s">
        <v>31</v>
      </c>
      <c r="D95" s="15" t="s">
        <v>253</v>
      </c>
      <c r="E95" s="9"/>
      <c r="F95" s="110">
        <f t="shared" si="8"/>
        <v>80</v>
      </c>
      <c r="G95" s="110">
        <f t="shared" si="8"/>
        <v>72</v>
      </c>
    </row>
    <row r="96" spans="1:7" ht="30">
      <c r="A96" s="101" t="s">
        <v>254</v>
      </c>
      <c r="B96" s="9" t="s">
        <v>15</v>
      </c>
      <c r="C96" s="9" t="s">
        <v>31</v>
      </c>
      <c r="D96" s="15" t="s">
        <v>255</v>
      </c>
      <c r="E96" s="9"/>
      <c r="F96" s="110">
        <f t="shared" si="8"/>
        <v>80</v>
      </c>
      <c r="G96" s="110">
        <f t="shared" si="8"/>
        <v>72</v>
      </c>
    </row>
    <row r="97" spans="1:7" ht="45">
      <c r="A97" s="101" t="s">
        <v>266</v>
      </c>
      <c r="B97" s="9" t="s">
        <v>15</v>
      </c>
      <c r="C97" s="9" t="s">
        <v>31</v>
      </c>
      <c r="D97" s="15" t="s">
        <v>256</v>
      </c>
      <c r="E97" s="9"/>
      <c r="F97" s="110">
        <f t="shared" si="8"/>
        <v>80</v>
      </c>
      <c r="G97" s="110">
        <f t="shared" si="8"/>
        <v>72</v>
      </c>
    </row>
    <row r="98" spans="1:7" ht="30.75" thickBot="1">
      <c r="A98" s="95" t="s">
        <v>27</v>
      </c>
      <c r="B98" s="10" t="s">
        <v>15</v>
      </c>
      <c r="C98" s="10" t="s">
        <v>31</v>
      </c>
      <c r="D98" s="13" t="s">
        <v>256</v>
      </c>
      <c r="E98" s="10" t="s">
        <v>80</v>
      </c>
      <c r="F98" s="111">
        <v>80</v>
      </c>
      <c r="G98" s="111">
        <v>72</v>
      </c>
    </row>
    <row r="99" spans="1:7" ht="17.25" thickTop="1" thickBot="1">
      <c r="A99" s="102" t="s">
        <v>18</v>
      </c>
      <c r="B99" s="6" t="s">
        <v>19</v>
      </c>
      <c r="C99" s="6"/>
      <c r="D99" s="6"/>
      <c r="E99" s="6"/>
      <c r="F99" s="112">
        <f>SUM(F100,F107,F113)</f>
        <v>15374</v>
      </c>
      <c r="G99" s="112">
        <f>SUM(G100,G107,G113)</f>
        <v>15863</v>
      </c>
    </row>
    <row r="100" spans="1:7" ht="15.75" thickTop="1">
      <c r="A100" s="177" t="s">
        <v>246</v>
      </c>
      <c r="B100" s="178" t="s">
        <v>19</v>
      </c>
      <c r="C100" s="178" t="s">
        <v>13</v>
      </c>
      <c r="D100" s="179"/>
      <c r="E100" s="179"/>
      <c r="F100" s="127">
        <f t="shared" ref="F100:G103" si="9">SUM(F101)</f>
        <v>102</v>
      </c>
      <c r="G100" s="127">
        <f t="shared" si="9"/>
        <v>91</v>
      </c>
    </row>
    <row r="101" spans="1:7" ht="60">
      <c r="A101" s="117" t="s">
        <v>278</v>
      </c>
      <c r="B101" s="61" t="s">
        <v>19</v>
      </c>
      <c r="C101" s="61" t="s">
        <v>13</v>
      </c>
      <c r="D101" s="61" t="s">
        <v>180</v>
      </c>
      <c r="E101" s="18"/>
      <c r="F101" s="107">
        <f t="shared" si="9"/>
        <v>102</v>
      </c>
      <c r="G101" s="107">
        <f t="shared" si="9"/>
        <v>91</v>
      </c>
    </row>
    <row r="102" spans="1:7" ht="45">
      <c r="A102" s="117" t="s">
        <v>177</v>
      </c>
      <c r="B102" s="61" t="s">
        <v>19</v>
      </c>
      <c r="C102" s="61" t="s">
        <v>13</v>
      </c>
      <c r="D102" s="61" t="s">
        <v>181</v>
      </c>
      <c r="E102" s="18"/>
      <c r="F102" s="107">
        <f t="shared" si="9"/>
        <v>102</v>
      </c>
      <c r="G102" s="107">
        <f t="shared" si="9"/>
        <v>91</v>
      </c>
    </row>
    <row r="103" spans="1:7" ht="30">
      <c r="A103" s="117" t="s">
        <v>178</v>
      </c>
      <c r="B103" s="61" t="s">
        <v>19</v>
      </c>
      <c r="C103" s="61" t="s">
        <v>13</v>
      </c>
      <c r="D103" s="61" t="s">
        <v>182</v>
      </c>
      <c r="E103" s="18"/>
      <c r="F103" s="107">
        <f t="shared" si="9"/>
        <v>102</v>
      </c>
      <c r="G103" s="107">
        <f t="shared" si="9"/>
        <v>91</v>
      </c>
    </row>
    <row r="104" spans="1:7" ht="120">
      <c r="A104" s="101" t="s">
        <v>260</v>
      </c>
      <c r="B104" s="61" t="s">
        <v>19</v>
      </c>
      <c r="C104" s="61" t="s">
        <v>13</v>
      </c>
      <c r="D104" s="61" t="s">
        <v>247</v>
      </c>
      <c r="E104" s="16"/>
      <c r="F104" s="107">
        <f>SUM(F105:F106)</f>
        <v>102</v>
      </c>
      <c r="G104" s="107">
        <f>SUM(G105:G106)</f>
        <v>91</v>
      </c>
    </row>
    <row r="105" spans="1:7" ht="30">
      <c r="A105" s="95" t="s">
        <v>27</v>
      </c>
      <c r="B105" s="16" t="s">
        <v>19</v>
      </c>
      <c r="C105" s="16" t="s">
        <v>13</v>
      </c>
      <c r="D105" s="16" t="s">
        <v>247</v>
      </c>
      <c r="E105" s="16" t="s">
        <v>80</v>
      </c>
      <c r="F105" s="98">
        <v>19</v>
      </c>
      <c r="G105" s="98">
        <v>17</v>
      </c>
    </row>
    <row r="106" spans="1:7" ht="30">
      <c r="A106" s="95" t="s">
        <v>82</v>
      </c>
      <c r="B106" s="16" t="s">
        <v>19</v>
      </c>
      <c r="C106" s="16" t="s">
        <v>13</v>
      </c>
      <c r="D106" s="16" t="s">
        <v>247</v>
      </c>
      <c r="E106" s="16" t="s">
        <v>79</v>
      </c>
      <c r="F106" s="98">
        <v>83</v>
      </c>
      <c r="G106" s="98">
        <v>74</v>
      </c>
    </row>
    <row r="107" spans="1:7" ht="15">
      <c r="A107" s="96" t="s">
        <v>20</v>
      </c>
      <c r="B107" s="18" t="s">
        <v>19</v>
      </c>
      <c r="C107" s="18" t="s">
        <v>21</v>
      </c>
      <c r="D107" s="18"/>
      <c r="E107" s="18"/>
      <c r="F107" s="107">
        <f t="shared" ref="F107:G109" si="10">SUM(F108)</f>
        <v>323</v>
      </c>
      <c r="G107" s="107">
        <f t="shared" si="10"/>
        <v>301</v>
      </c>
    </row>
    <row r="108" spans="1:7" ht="60">
      <c r="A108" s="121" t="s">
        <v>274</v>
      </c>
      <c r="B108" s="9" t="s">
        <v>19</v>
      </c>
      <c r="C108" s="9" t="s">
        <v>21</v>
      </c>
      <c r="D108" s="15" t="s">
        <v>129</v>
      </c>
      <c r="E108" s="15"/>
      <c r="F108" s="107">
        <f t="shared" si="10"/>
        <v>323</v>
      </c>
      <c r="G108" s="107">
        <f t="shared" si="10"/>
        <v>301</v>
      </c>
    </row>
    <row r="109" spans="1:7" ht="45">
      <c r="A109" s="101" t="s">
        <v>126</v>
      </c>
      <c r="B109" s="13" t="s">
        <v>19</v>
      </c>
      <c r="C109" s="13" t="s">
        <v>21</v>
      </c>
      <c r="D109" s="15" t="s">
        <v>136</v>
      </c>
      <c r="E109" s="13"/>
      <c r="F109" s="107">
        <f t="shared" si="10"/>
        <v>323</v>
      </c>
      <c r="G109" s="107">
        <f t="shared" si="10"/>
        <v>301</v>
      </c>
    </row>
    <row r="110" spans="1:7" ht="45">
      <c r="A110" s="117" t="s">
        <v>127</v>
      </c>
      <c r="B110" s="9" t="s">
        <v>19</v>
      </c>
      <c r="C110" s="9" t="s">
        <v>21</v>
      </c>
      <c r="D110" s="15" t="s">
        <v>132</v>
      </c>
      <c r="E110" s="15"/>
      <c r="F110" s="107">
        <f>SUM(F111)</f>
        <v>323</v>
      </c>
      <c r="G110" s="107">
        <f>SUM(G111)</f>
        <v>301</v>
      </c>
    </row>
    <row r="111" spans="1:7" ht="60">
      <c r="A111" s="101" t="s">
        <v>128</v>
      </c>
      <c r="B111" s="61" t="s">
        <v>19</v>
      </c>
      <c r="C111" s="61" t="s">
        <v>21</v>
      </c>
      <c r="D111" s="61" t="s">
        <v>133</v>
      </c>
      <c r="E111" s="13"/>
      <c r="F111" s="107">
        <f>SUM(F112)</f>
        <v>323</v>
      </c>
      <c r="G111" s="107">
        <f>SUM(G112)</f>
        <v>301</v>
      </c>
    </row>
    <row r="112" spans="1:7" ht="30">
      <c r="A112" s="95" t="s">
        <v>114</v>
      </c>
      <c r="B112" s="9" t="s">
        <v>19</v>
      </c>
      <c r="C112" s="9" t="s">
        <v>21</v>
      </c>
      <c r="D112" s="16" t="s">
        <v>133</v>
      </c>
      <c r="E112" s="13" t="s">
        <v>75</v>
      </c>
      <c r="F112" s="98">
        <v>323</v>
      </c>
      <c r="G112" s="98">
        <v>301</v>
      </c>
    </row>
    <row r="113" spans="1:7" ht="15">
      <c r="A113" s="148" t="s">
        <v>40</v>
      </c>
      <c r="B113" s="8" t="s">
        <v>19</v>
      </c>
      <c r="C113" s="8" t="s">
        <v>29</v>
      </c>
      <c r="D113" s="18"/>
      <c r="E113" s="18"/>
      <c r="F113" s="107">
        <f t="shared" ref="F113:G115" si="11">SUM(F114)</f>
        <v>14949</v>
      </c>
      <c r="G113" s="107">
        <f t="shared" si="11"/>
        <v>15471</v>
      </c>
    </row>
    <row r="114" spans="1:7" ht="60">
      <c r="A114" s="121" t="s">
        <v>274</v>
      </c>
      <c r="B114" s="9" t="s">
        <v>19</v>
      </c>
      <c r="C114" s="9" t="s">
        <v>29</v>
      </c>
      <c r="D114" s="15" t="s">
        <v>129</v>
      </c>
      <c r="E114" s="18"/>
      <c r="F114" s="107">
        <f t="shared" si="11"/>
        <v>14949</v>
      </c>
      <c r="G114" s="107">
        <f t="shared" si="11"/>
        <v>15471</v>
      </c>
    </row>
    <row r="115" spans="1:7" ht="60">
      <c r="A115" s="101" t="s">
        <v>134</v>
      </c>
      <c r="B115" s="9" t="s">
        <v>19</v>
      </c>
      <c r="C115" s="9" t="s">
        <v>29</v>
      </c>
      <c r="D115" s="15" t="s">
        <v>130</v>
      </c>
      <c r="E115" s="13"/>
      <c r="F115" s="107">
        <f t="shared" si="11"/>
        <v>14949</v>
      </c>
      <c r="G115" s="107">
        <f t="shared" si="11"/>
        <v>15471</v>
      </c>
    </row>
    <row r="116" spans="1:7" ht="45">
      <c r="A116" s="101" t="s">
        <v>135</v>
      </c>
      <c r="B116" s="9" t="s">
        <v>19</v>
      </c>
      <c r="C116" s="9" t="s">
        <v>29</v>
      </c>
      <c r="D116" s="15" t="s">
        <v>131</v>
      </c>
      <c r="E116" s="13"/>
      <c r="F116" s="107">
        <f>SUM(F117,F119,F121)</f>
        <v>14949</v>
      </c>
      <c r="G116" s="107">
        <f>SUM(G117,G119,G121)</f>
        <v>15471</v>
      </c>
    </row>
    <row r="117" spans="1:7" ht="45">
      <c r="A117" s="101" t="s">
        <v>137</v>
      </c>
      <c r="B117" s="9" t="s">
        <v>19</v>
      </c>
      <c r="C117" s="9" t="s">
        <v>29</v>
      </c>
      <c r="D117" s="15" t="s">
        <v>138</v>
      </c>
      <c r="E117" s="13"/>
      <c r="F117" s="107">
        <f>SUM(F118)</f>
        <v>3105.6</v>
      </c>
      <c r="G117" s="107">
        <f>SUM(G118)</f>
        <v>3256.9</v>
      </c>
    </row>
    <row r="118" spans="1:7" ht="30">
      <c r="A118" s="95" t="s">
        <v>114</v>
      </c>
      <c r="B118" s="10" t="s">
        <v>19</v>
      </c>
      <c r="C118" s="10" t="s">
        <v>29</v>
      </c>
      <c r="D118" s="13" t="s">
        <v>138</v>
      </c>
      <c r="E118" s="13" t="s">
        <v>75</v>
      </c>
      <c r="F118" s="98">
        <v>3105.6</v>
      </c>
      <c r="G118" s="98">
        <v>3256.9</v>
      </c>
    </row>
    <row r="119" spans="1:7" ht="60">
      <c r="A119" s="101" t="s">
        <v>139</v>
      </c>
      <c r="B119" s="9" t="s">
        <v>19</v>
      </c>
      <c r="C119" s="9" t="s">
        <v>29</v>
      </c>
      <c r="D119" s="15" t="s">
        <v>140</v>
      </c>
      <c r="E119" s="13"/>
      <c r="F119" s="107">
        <f>SUM(F120)</f>
        <v>11725</v>
      </c>
      <c r="G119" s="107">
        <f>SUM(G120)</f>
        <v>12092</v>
      </c>
    </row>
    <row r="120" spans="1:7" ht="30">
      <c r="A120" s="95" t="s">
        <v>114</v>
      </c>
      <c r="B120" s="10" t="s">
        <v>19</v>
      </c>
      <c r="C120" s="10" t="s">
        <v>29</v>
      </c>
      <c r="D120" s="13" t="s">
        <v>140</v>
      </c>
      <c r="E120" s="13" t="s">
        <v>75</v>
      </c>
      <c r="F120" s="98">
        <v>11725</v>
      </c>
      <c r="G120" s="98">
        <v>12092</v>
      </c>
    </row>
    <row r="121" spans="1:7" ht="75">
      <c r="A121" s="101" t="s">
        <v>225</v>
      </c>
      <c r="B121" s="9" t="s">
        <v>19</v>
      </c>
      <c r="C121" s="9" t="s">
        <v>29</v>
      </c>
      <c r="D121" s="15" t="s">
        <v>249</v>
      </c>
      <c r="E121" s="13"/>
      <c r="F121" s="107">
        <f>SUM(F122)</f>
        <v>118.4</v>
      </c>
      <c r="G121" s="107">
        <f>SUM(G122)</f>
        <v>122.1</v>
      </c>
    </row>
    <row r="122" spans="1:7" ht="30.75" thickBot="1">
      <c r="A122" s="95" t="s">
        <v>114</v>
      </c>
      <c r="B122" s="10" t="s">
        <v>19</v>
      </c>
      <c r="C122" s="10" t="s">
        <v>29</v>
      </c>
      <c r="D122" s="13" t="s">
        <v>249</v>
      </c>
      <c r="E122" s="13" t="s">
        <v>75</v>
      </c>
      <c r="F122" s="98">
        <v>118.4</v>
      </c>
      <c r="G122" s="131">
        <v>122.1</v>
      </c>
    </row>
    <row r="123" spans="1:7" s="43" customFormat="1" ht="17.25" thickTop="1" thickBot="1">
      <c r="A123" s="102" t="s">
        <v>41</v>
      </c>
      <c r="B123" s="6" t="s">
        <v>42</v>
      </c>
      <c r="C123" s="6"/>
      <c r="D123" s="6"/>
      <c r="E123" s="6"/>
      <c r="F123" s="112">
        <f>SUM(F124,F130,F136)</f>
        <v>1637.4</v>
      </c>
      <c r="G123" s="112">
        <f>SUM(G124,G130,G136)</f>
        <v>2027.7</v>
      </c>
    </row>
    <row r="124" spans="1:7" ht="15.75" thickTop="1">
      <c r="A124" s="143" t="s">
        <v>43</v>
      </c>
      <c r="B124" s="14" t="s">
        <v>42</v>
      </c>
      <c r="C124" s="14" t="s">
        <v>13</v>
      </c>
      <c r="D124" s="14"/>
      <c r="E124" s="14"/>
      <c r="F124" s="144">
        <f t="shared" ref="F124:G128" si="12">SUM(F125)</f>
        <v>375.4</v>
      </c>
      <c r="G124" s="144">
        <f t="shared" si="12"/>
        <v>365.7</v>
      </c>
    </row>
    <row r="125" spans="1:7" ht="60">
      <c r="A125" s="121" t="s">
        <v>273</v>
      </c>
      <c r="B125" s="9" t="s">
        <v>42</v>
      </c>
      <c r="C125" s="9" t="s">
        <v>13</v>
      </c>
      <c r="D125" s="15" t="s">
        <v>143</v>
      </c>
      <c r="E125" s="15"/>
      <c r="F125" s="107">
        <f t="shared" si="12"/>
        <v>375.4</v>
      </c>
      <c r="G125" s="107">
        <f t="shared" si="12"/>
        <v>365.7</v>
      </c>
    </row>
    <row r="126" spans="1:7" ht="45">
      <c r="A126" s="121" t="s">
        <v>141</v>
      </c>
      <c r="B126" s="9" t="s">
        <v>42</v>
      </c>
      <c r="C126" s="9" t="s">
        <v>13</v>
      </c>
      <c r="D126" s="15" t="s">
        <v>144</v>
      </c>
      <c r="E126" s="15"/>
      <c r="F126" s="107">
        <f t="shared" si="12"/>
        <v>375.4</v>
      </c>
      <c r="G126" s="107">
        <f t="shared" si="12"/>
        <v>365.7</v>
      </c>
    </row>
    <row r="127" spans="1:7" ht="30">
      <c r="A127" s="121" t="s">
        <v>142</v>
      </c>
      <c r="B127" s="9" t="s">
        <v>42</v>
      </c>
      <c r="C127" s="9" t="s">
        <v>13</v>
      </c>
      <c r="D127" s="15" t="s">
        <v>146</v>
      </c>
      <c r="E127" s="15"/>
      <c r="F127" s="107">
        <f t="shared" si="12"/>
        <v>375.4</v>
      </c>
      <c r="G127" s="107">
        <f t="shared" si="12"/>
        <v>365.7</v>
      </c>
    </row>
    <row r="128" spans="1:7" ht="45">
      <c r="A128" s="121" t="s">
        <v>239</v>
      </c>
      <c r="B128" s="9" t="s">
        <v>42</v>
      </c>
      <c r="C128" s="9" t="s">
        <v>13</v>
      </c>
      <c r="D128" s="15" t="s">
        <v>147</v>
      </c>
      <c r="E128" s="15"/>
      <c r="F128" s="107">
        <f t="shared" si="12"/>
        <v>375.4</v>
      </c>
      <c r="G128" s="107">
        <f t="shared" si="12"/>
        <v>365.7</v>
      </c>
    </row>
    <row r="129" spans="1:7" ht="30">
      <c r="A129" s="95" t="s">
        <v>114</v>
      </c>
      <c r="B129" s="13" t="s">
        <v>42</v>
      </c>
      <c r="C129" s="13" t="s">
        <v>13</v>
      </c>
      <c r="D129" s="13" t="s">
        <v>147</v>
      </c>
      <c r="E129" s="13" t="s">
        <v>75</v>
      </c>
      <c r="F129" s="98">
        <v>375.4</v>
      </c>
      <c r="G129" s="98">
        <v>365.7</v>
      </c>
    </row>
    <row r="130" spans="1:7" ht="15">
      <c r="A130" s="126" t="s">
        <v>49</v>
      </c>
      <c r="B130" s="18" t="s">
        <v>42</v>
      </c>
      <c r="C130" s="18" t="s">
        <v>26</v>
      </c>
      <c r="D130" s="18"/>
      <c r="E130" s="18"/>
      <c r="F130" s="107">
        <f t="shared" ref="F130:G134" si="13">SUM(F131)</f>
        <v>662</v>
      </c>
      <c r="G130" s="107">
        <f t="shared" si="13"/>
        <v>662</v>
      </c>
    </row>
    <row r="131" spans="1:7" ht="60">
      <c r="A131" s="121" t="s">
        <v>273</v>
      </c>
      <c r="B131" s="15" t="s">
        <v>42</v>
      </c>
      <c r="C131" s="15" t="s">
        <v>26</v>
      </c>
      <c r="D131" s="15" t="s">
        <v>143</v>
      </c>
      <c r="E131" s="13"/>
      <c r="F131" s="107">
        <f t="shared" si="13"/>
        <v>662</v>
      </c>
      <c r="G131" s="107">
        <f t="shared" si="13"/>
        <v>662</v>
      </c>
    </row>
    <row r="132" spans="1:7" ht="45">
      <c r="A132" s="121" t="s">
        <v>141</v>
      </c>
      <c r="B132" s="13" t="s">
        <v>42</v>
      </c>
      <c r="C132" s="13" t="s">
        <v>26</v>
      </c>
      <c r="D132" s="15" t="s">
        <v>144</v>
      </c>
      <c r="E132" s="13"/>
      <c r="F132" s="107">
        <f t="shared" si="13"/>
        <v>662</v>
      </c>
      <c r="G132" s="107">
        <f t="shared" si="13"/>
        <v>662</v>
      </c>
    </row>
    <row r="133" spans="1:7" ht="30">
      <c r="A133" s="121" t="s">
        <v>142</v>
      </c>
      <c r="B133" s="9" t="s">
        <v>42</v>
      </c>
      <c r="C133" s="9" t="s">
        <v>26</v>
      </c>
      <c r="D133" s="15" t="s">
        <v>146</v>
      </c>
      <c r="E133" s="13"/>
      <c r="F133" s="107">
        <f t="shared" si="13"/>
        <v>662</v>
      </c>
      <c r="G133" s="107">
        <f t="shared" si="13"/>
        <v>662</v>
      </c>
    </row>
    <row r="134" spans="1:7" ht="60">
      <c r="A134" s="101" t="s">
        <v>145</v>
      </c>
      <c r="B134" s="13" t="s">
        <v>42</v>
      </c>
      <c r="C134" s="13" t="s">
        <v>26</v>
      </c>
      <c r="D134" s="15" t="s">
        <v>148</v>
      </c>
      <c r="E134" s="13"/>
      <c r="F134" s="107">
        <f t="shared" si="13"/>
        <v>662</v>
      </c>
      <c r="G134" s="107">
        <f t="shared" si="13"/>
        <v>662</v>
      </c>
    </row>
    <row r="135" spans="1:7" ht="30">
      <c r="A135" s="95" t="s">
        <v>27</v>
      </c>
      <c r="B135" s="10" t="s">
        <v>42</v>
      </c>
      <c r="C135" s="10" t="s">
        <v>26</v>
      </c>
      <c r="D135" s="13" t="s">
        <v>148</v>
      </c>
      <c r="E135" s="13" t="s">
        <v>80</v>
      </c>
      <c r="F135" s="98">
        <v>662</v>
      </c>
      <c r="G135" s="98">
        <v>662</v>
      </c>
    </row>
    <row r="136" spans="1:7" ht="15">
      <c r="A136" s="96" t="s">
        <v>44</v>
      </c>
      <c r="B136" s="18" t="s">
        <v>42</v>
      </c>
      <c r="C136" s="18" t="s">
        <v>15</v>
      </c>
      <c r="D136" s="18"/>
      <c r="E136" s="18"/>
      <c r="F136" s="107">
        <f t="shared" ref="F136:G140" si="14">SUM(F137)</f>
        <v>600</v>
      </c>
      <c r="G136" s="107">
        <f t="shared" si="14"/>
        <v>1000</v>
      </c>
    </row>
    <row r="137" spans="1:7" ht="45">
      <c r="A137" s="128" t="s">
        <v>271</v>
      </c>
      <c r="B137" s="15" t="s">
        <v>42</v>
      </c>
      <c r="C137" s="15" t="s">
        <v>15</v>
      </c>
      <c r="D137" s="15" t="s">
        <v>151</v>
      </c>
      <c r="E137" s="13"/>
      <c r="F137" s="127">
        <f t="shared" si="14"/>
        <v>600</v>
      </c>
      <c r="G137" s="127">
        <f t="shared" si="14"/>
        <v>1000</v>
      </c>
    </row>
    <row r="138" spans="1:7" ht="30">
      <c r="A138" s="101" t="s">
        <v>149</v>
      </c>
      <c r="B138" s="15" t="s">
        <v>42</v>
      </c>
      <c r="C138" s="15" t="s">
        <v>15</v>
      </c>
      <c r="D138" s="15" t="s">
        <v>152</v>
      </c>
      <c r="E138" s="13"/>
      <c r="F138" s="127">
        <f t="shared" si="14"/>
        <v>600</v>
      </c>
      <c r="G138" s="127">
        <f t="shared" si="14"/>
        <v>1000</v>
      </c>
    </row>
    <row r="139" spans="1:7" ht="30">
      <c r="A139" s="97" t="s">
        <v>150</v>
      </c>
      <c r="B139" s="9" t="s">
        <v>42</v>
      </c>
      <c r="C139" s="9" t="s">
        <v>15</v>
      </c>
      <c r="D139" s="15" t="s">
        <v>153</v>
      </c>
      <c r="E139" s="18"/>
      <c r="F139" s="107">
        <f>SUM(F140,F142)</f>
        <v>600</v>
      </c>
      <c r="G139" s="107">
        <f>SUM(G140,G142)</f>
        <v>1000</v>
      </c>
    </row>
    <row r="140" spans="1:7" ht="75">
      <c r="A140" s="101" t="s">
        <v>267</v>
      </c>
      <c r="B140" s="9" t="s">
        <v>42</v>
      </c>
      <c r="C140" s="9" t="s">
        <v>15</v>
      </c>
      <c r="D140" s="15" t="s">
        <v>154</v>
      </c>
      <c r="E140" s="13"/>
      <c r="F140" s="107">
        <f t="shared" si="14"/>
        <v>200</v>
      </c>
      <c r="G140" s="107">
        <f t="shared" si="14"/>
        <v>200</v>
      </c>
    </row>
    <row r="141" spans="1:7" ht="30">
      <c r="A141" s="95" t="s">
        <v>27</v>
      </c>
      <c r="B141" s="13" t="s">
        <v>42</v>
      </c>
      <c r="C141" s="13" t="s">
        <v>15</v>
      </c>
      <c r="D141" s="13" t="s">
        <v>154</v>
      </c>
      <c r="E141" s="13" t="s">
        <v>80</v>
      </c>
      <c r="F141" s="131">
        <v>200</v>
      </c>
      <c r="G141" s="131">
        <v>200</v>
      </c>
    </row>
    <row r="142" spans="1:7" ht="75">
      <c r="A142" s="101" t="s">
        <v>268</v>
      </c>
      <c r="B142" s="9" t="s">
        <v>42</v>
      </c>
      <c r="C142" s="9" t="s">
        <v>15</v>
      </c>
      <c r="D142" s="15" t="s">
        <v>261</v>
      </c>
      <c r="E142" s="13"/>
      <c r="F142" s="107">
        <f>SUM(F143)</f>
        <v>400</v>
      </c>
      <c r="G142" s="107">
        <f>SUM(G143)</f>
        <v>800</v>
      </c>
    </row>
    <row r="143" spans="1:7" ht="30.75" thickBot="1">
      <c r="A143" s="95" t="s">
        <v>27</v>
      </c>
      <c r="B143" s="13" t="s">
        <v>42</v>
      </c>
      <c r="C143" s="13" t="s">
        <v>15</v>
      </c>
      <c r="D143" s="13" t="s">
        <v>261</v>
      </c>
      <c r="E143" s="13" t="s">
        <v>80</v>
      </c>
      <c r="F143" s="131">
        <v>400</v>
      </c>
      <c r="G143" s="131">
        <v>800</v>
      </c>
    </row>
    <row r="144" spans="1:7" s="43" customFormat="1" ht="17.25" thickTop="1" thickBot="1">
      <c r="A144" s="102" t="s">
        <v>22</v>
      </c>
      <c r="B144" s="6" t="s">
        <v>23</v>
      </c>
      <c r="C144" s="6"/>
      <c r="D144" s="6"/>
      <c r="E144" s="6"/>
      <c r="F144" s="112">
        <f>SUM(F145,F162,F184,F197)</f>
        <v>70986.600000000006</v>
      </c>
      <c r="G144" s="112">
        <f>SUM(G145,G162,G184,G197)</f>
        <v>70628.800000000003</v>
      </c>
    </row>
    <row r="145" spans="1:7" s="43" customFormat="1" ht="15.75" thickTop="1">
      <c r="A145" s="143" t="s">
        <v>24</v>
      </c>
      <c r="B145" s="14" t="s">
        <v>23</v>
      </c>
      <c r="C145" s="14" t="s">
        <v>13</v>
      </c>
      <c r="D145" s="14"/>
      <c r="E145" s="14"/>
      <c r="F145" s="144">
        <f t="shared" ref="F145:G147" si="15">SUM(F146)</f>
        <v>21398</v>
      </c>
      <c r="G145" s="144">
        <f t="shared" si="15"/>
        <v>21398</v>
      </c>
    </row>
    <row r="146" spans="1:7" ht="60">
      <c r="A146" s="117" t="s">
        <v>270</v>
      </c>
      <c r="B146" s="15" t="s">
        <v>23</v>
      </c>
      <c r="C146" s="15" t="s">
        <v>13</v>
      </c>
      <c r="D146" s="15" t="s">
        <v>123</v>
      </c>
      <c r="E146" s="15"/>
      <c r="F146" s="107">
        <f t="shared" si="15"/>
        <v>21398</v>
      </c>
      <c r="G146" s="107">
        <f t="shared" si="15"/>
        <v>21398</v>
      </c>
    </row>
    <row r="147" spans="1:7" ht="30">
      <c r="A147" s="101" t="s">
        <v>155</v>
      </c>
      <c r="B147" s="10" t="s">
        <v>23</v>
      </c>
      <c r="C147" s="10" t="s">
        <v>13</v>
      </c>
      <c r="D147" s="15" t="s">
        <v>158</v>
      </c>
      <c r="E147" s="13"/>
      <c r="F147" s="115">
        <f t="shared" si="15"/>
        <v>21398</v>
      </c>
      <c r="G147" s="115">
        <f t="shared" si="15"/>
        <v>21398</v>
      </c>
    </row>
    <row r="148" spans="1:7" ht="15">
      <c r="A148" s="117" t="s">
        <v>156</v>
      </c>
      <c r="B148" s="9" t="s">
        <v>23</v>
      </c>
      <c r="C148" s="9" t="s">
        <v>13</v>
      </c>
      <c r="D148" s="15" t="s">
        <v>159</v>
      </c>
      <c r="E148" s="15"/>
      <c r="F148" s="115">
        <f>SUM(F149,F151,F153,F155,F157)</f>
        <v>21398</v>
      </c>
      <c r="G148" s="115">
        <f>SUM(G149,G151,G153,G155,G157)</f>
        <v>21398</v>
      </c>
    </row>
    <row r="149" spans="1:7" ht="30">
      <c r="A149" s="101" t="s">
        <v>157</v>
      </c>
      <c r="B149" s="9" t="s">
        <v>23</v>
      </c>
      <c r="C149" s="9" t="s">
        <v>13</v>
      </c>
      <c r="D149" s="15" t="s">
        <v>160</v>
      </c>
      <c r="E149" s="13"/>
      <c r="F149" s="115">
        <f>SUM(F150)</f>
        <v>7977</v>
      </c>
      <c r="G149" s="115">
        <f>SUM(G150)</f>
        <v>7977</v>
      </c>
    </row>
    <row r="150" spans="1:7" ht="30">
      <c r="A150" s="95" t="s">
        <v>82</v>
      </c>
      <c r="B150" s="10" t="s">
        <v>23</v>
      </c>
      <c r="C150" s="10" t="s">
        <v>13</v>
      </c>
      <c r="D150" s="13" t="s">
        <v>160</v>
      </c>
      <c r="E150" s="13" t="s">
        <v>79</v>
      </c>
      <c r="F150" s="114">
        <v>7977</v>
      </c>
      <c r="G150" s="114">
        <v>7977</v>
      </c>
    </row>
    <row r="151" spans="1:7" ht="105">
      <c r="A151" s="117" t="s">
        <v>161</v>
      </c>
      <c r="B151" s="9" t="s">
        <v>23</v>
      </c>
      <c r="C151" s="9" t="s">
        <v>13</v>
      </c>
      <c r="D151" s="15" t="s">
        <v>162</v>
      </c>
      <c r="E151" s="15"/>
      <c r="F151" s="115">
        <f>SUM(F152)</f>
        <v>27</v>
      </c>
      <c r="G151" s="115">
        <f>SUM(G152)</f>
        <v>27</v>
      </c>
    </row>
    <row r="152" spans="1:7" ht="30">
      <c r="A152" s="95" t="s">
        <v>82</v>
      </c>
      <c r="B152" s="10" t="s">
        <v>23</v>
      </c>
      <c r="C152" s="10" t="s">
        <v>13</v>
      </c>
      <c r="D152" s="13" t="s">
        <v>162</v>
      </c>
      <c r="E152" s="13" t="s">
        <v>79</v>
      </c>
      <c r="F152" s="114">
        <v>27</v>
      </c>
      <c r="G152" s="114">
        <v>27</v>
      </c>
    </row>
    <row r="153" spans="1:7" ht="105">
      <c r="A153" s="117" t="s">
        <v>236</v>
      </c>
      <c r="B153" s="9" t="s">
        <v>23</v>
      </c>
      <c r="C153" s="9" t="s">
        <v>13</v>
      </c>
      <c r="D153" s="15" t="s">
        <v>163</v>
      </c>
      <c r="E153" s="13"/>
      <c r="F153" s="115">
        <f>SUM(F154)</f>
        <v>13194</v>
      </c>
      <c r="G153" s="115">
        <f>SUM(G154)</f>
        <v>13194</v>
      </c>
    </row>
    <row r="154" spans="1:7" ht="30">
      <c r="A154" s="95" t="s">
        <v>82</v>
      </c>
      <c r="B154" s="10" t="s">
        <v>23</v>
      </c>
      <c r="C154" s="10" t="s">
        <v>13</v>
      </c>
      <c r="D154" s="13" t="s">
        <v>163</v>
      </c>
      <c r="E154" s="13" t="s">
        <v>79</v>
      </c>
      <c r="F154" s="114">
        <v>13194</v>
      </c>
      <c r="G154" s="114">
        <v>13194</v>
      </c>
    </row>
    <row r="155" spans="1:7" ht="30">
      <c r="A155" s="101" t="s">
        <v>164</v>
      </c>
      <c r="B155" s="9" t="s">
        <v>23</v>
      </c>
      <c r="C155" s="9" t="s">
        <v>13</v>
      </c>
      <c r="D155" s="15" t="s">
        <v>165</v>
      </c>
      <c r="E155" s="13"/>
      <c r="F155" s="115">
        <f>SUM(F156)</f>
        <v>150</v>
      </c>
      <c r="G155" s="115">
        <f>SUM(G156)</f>
        <v>150</v>
      </c>
    </row>
    <row r="156" spans="1:7" ht="30">
      <c r="A156" s="95" t="s">
        <v>82</v>
      </c>
      <c r="B156" s="10" t="s">
        <v>23</v>
      </c>
      <c r="C156" s="10" t="s">
        <v>13</v>
      </c>
      <c r="D156" s="13" t="s">
        <v>165</v>
      </c>
      <c r="E156" s="13" t="s">
        <v>79</v>
      </c>
      <c r="F156" s="114">
        <v>150</v>
      </c>
      <c r="G156" s="114">
        <v>150</v>
      </c>
    </row>
    <row r="157" spans="1:7" ht="60">
      <c r="A157" s="117" t="s">
        <v>278</v>
      </c>
      <c r="B157" s="9" t="s">
        <v>23</v>
      </c>
      <c r="C157" s="9" t="s">
        <v>13</v>
      </c>
      <c r="D157" s="15" t="s">
        <v>180</v>
      </c>
      <c r="E157" s="15"/>
      <c r="F157" s="115">
        <f t="shared" ref="F157:G160" si="16">SUM(F158)</f>
        <v>50</v>
      </c>
      <c r="G157" s="115">
        <f t="shared" si="16"/>
        <v>50</v>
      </c>
    </row>
    <row r="158" spans="1:7" ht="45">
      <c r="A158" s="117" t="s">
        <v>177</v>
      </c>
      <c r="B158" s="9" t="s">
        <v>23</v>
      </c>
      <c r="C158" s="9" t="s">
        <v>13</v>
      </c>
      <c r="D158" s="15" t="s">
        <v>181</v>
      </c>
      <c r="E158" s="15"/>
      <c r="F158" s="115">
        <f t="shared" si="16"/>
        <v>50</v>
      </c>
      <c r="G158" s="115">
        <f t="shared" si="16"/>
        <v>50</v>
      </c>
    </row>
    <row r="159" spans="1:7" ht="30">
      <c r="A159" s="117" t="s">
        <v>197</v>
      </c>
      <c r="B159" s="9" t="s">
        <v>23</v>
      </c>
      <c r="C159" s="9" t="s">
        <v>13</v>
      </c>
      <c r="D159" s="15" t="s">
        <v>199</v>
      </c>
      <c r="E159" s="15"/>
      <c r="F159" s="115">
        <f t="shared" si="16"/>
        <v>50</v>
      </c>
      <c r="G159" s="115">
        <f t="shared" si="16"/>
        <v>50</v>
      </c>
    </row>
    <row r="160" spans="1:7" ht="60">
      <c r="A160" s="117" t="s">
        <v>237</v>
      </c>
      <c r="B160" s="9" t="s">
        <v>23</v>
      </c>
      <c r="C160" s="9" t="s">
        <v>13</v>
      </c>
      <c r="D160" s="15" t="s">
        <v>233</v>
      </c>
      <c r="E160" s="15"/>
      <c r="F160" s="115">
        <f t="shared" si="16"/>
        <v>50</v>
      </c>
      <c r="G160" s="115">
        <f t="shared" si="16"/>
        <v>50</v>
      </c>
    </row>
    <row r="161" spans="1:7" ht="30">
      <c r="A161" s="95" t="s">
        <v>82</v>
      </c>
      <c r="B161" s="10" t="s">
        <v>23</v>
      </c>
      <c r="C161" s="10" t="s">
        <v>13</v>
      </c>
      <c r="D161" s="13" t="s">
        <v>233</v>
      </c>
      <c r="E161" s="13" t="s">
        <v>79</v>
      </c>
      <c r="F161" s="114">
        <v>50</v>
      </c>
      <c r="G161" s="114">
        <v>50</v>
      </c>
    </row>
    <row r="162" spans="1:7" ht="15">
      <c r="A162" s="96" t="s">
        <v>25</v>
      </c>
      <c r="B162" s="17" t="s">
        <v>23</v>
      </c>
      <c r="C162" s="17" t="s">
        <v>26</v>
      </c>
      <c r="D162" s="17"/>
      <c r="E162" s="17"/>
      <c r="F162" s="115">
        <f>SUM(F163,F176)</f>
        <v>36216</v>
      </c>
      <c r="G162" s="115">
        <f>SUM(G163,G176)</f>
        <v>36037.1</v>
      </c>
    </row>
    <row r="163" spans="1:7" ht="60">
      <c r="A163" s="117" t="s">
        <v>270</v>
      </c>
      <c r="B163" s="9" t="s">
        <v>23</v>
      </c>
      <c r="C163" s="9" t="s">
        <v>26</v>
      </c>
      <c r="D163" s="15" t="s">
        <v>123</v>
      </c>
      <c r="E163" s="15"/>
      <c r="F163" s="115">
        <f>SUM(F164)</f>
        <v>35648</v>
      </c>
      <c r="G163" s="115">
        <f>SUM(G164)</f>
        <v>35469.1</v>
      </c>
    </row>
    <row r="164" spans="1:7" ht="30">
      <c r="A164" s="101" t="s">
        <v>155</v>
      </c>
      <c r="B164" s="9" t="s">
        <v>23</v>
      </c>
      <c r="C164" s="9" t="s">
        <v>26</v>
      </c>
      <c r="D164" s="15" t="s">
        <v>158</v>
      </c>
      <c r="E164" s="15"/>
      <c r="F164" s="115">
        <f>SUM(F165)</f>
        <v>35648</v>
      </c>
      <c r="G164" s="115">
        <f>SUM(G165)</f>
        <v>35469.1</v>
      </c>
    </row>
    <row r="165" spans="1:7" ht="15">
      <c r="A165" s="117" t="s">
        <v>166</v>
      </c>
      <c r="B165" s="9" t="s">
        <v>23</v>
      </c>
      <c r="C165" s="9" t="s">
        <v>26</v>
      </c>
      <c r="D165" s="15" t="s">
        <v>167</v>
      </c>
      <c r="E165" s="15"/>
      <c r="F165" s="115">
        <f>SUM(F166,F168,F170,F172,F174)</f>
        <v>35648</v>
      </c>
      <c r="G165" s="115">
        <f>SUM(G166,G168,G170,G172,G174)</f>
        <v>35469.1</v>
      </c>
    </row>
    <row r="166" spans="1:7" ht="30">
      <c r="A166" s="117" t="s">
        <v>157</v>
      </c>
      <c r="B166" s="9" t="s">
        <v>23</v>
      </c>
      <c r="C166" s="9" t="s">
        <v>26</v>
      </c>
      <c r="D166" s="15" t="s">
        <v>168</v>
      </c>
      <c r="E166" s="15"/>
      <c r="F166" s="115">
        <f>SUM(F167)</f>
        <v>10236</v>
      </c>
      <c r="G166" s="115">
        <f>SUM(G167)</f>
        <v>10057.1</v>
      </c>
    </row>
    <row r="167" spans="1:7" ht="30">
      <c r="A167" s="95" t="s">
        <v>82</v>
      </c>
      <c r="B167" s="10" t="s">
        <v>23</v>
      </c>
      <c r="C167" s="10" t="s">
        <v>26</v>
      </c>
      <c r="D167" s="13" t="s">
        <v>168</v>
      </c>
      <c r="E167" s="13" t="s">
        <v>79</v>
      </c>
      <c r="F167" s="114">
        <v>10236</v>
      </c>
      <c r="G167" s="114">
        <v>10057.1</v>
      </c>
    </row>
    <row r="168" spans="1:7" ht="30">
      <c r="A168" s="117" t="s">
        <v>169</v>
      </c>
      <c r="B168" s="9" t="s">
        <v>23</v>
      </c>
      <c r="C168" s="9" t="s">
        <v>26</v>
      </c>
      <c r="D168" s="9" t="s">
        <v>170</v>
      </c>
      <c r="E168" s="9"/>
      <c r="F168" s="115">
        <f>SUM(F169)</f>
        <v>1322</v>
      </c>
      <c r="G168" s="115">
        <f>SUM(G169)</f>
        <v>1322</v>
      </c>
    </row>
    <row r="169" spans="1:7" ht="30">
      <c r="A169" s="95" t="s">
        <v>82</v>
      </c>
      <c r="B169" s="10" t="s">
        <v>23</v>
      </c>
      <c r="C169" s="10" t="s">
        <v>26</v>
      </c>
      <c r="D169" s="10" t="s">
        <v>170</v>
      </c>
      <c r="E169" s="13" t="s">
        <v>79</v>
      </c>
      <c r="F169" s="114">
        <v>1322</v>
      </c>
      <c r="G169" s="114">
        <v>1322</v>
      </c>
    </row>
    <row r="170" spans="1:7" ht="105">
      <c r="A170" s="117" t="s">
        <v>236</v>
      </c>
      <c r="B170" s="9" t="s">
        <v>23</v>
      </c>
      <c r="C170" s="9" t="s">
        <v>26</v>
      </c>
      <c r="D170" s="15" t="s">
        <v>171</v>
      </c>
      <c r="E170" s="15"/>
      <c r="F170" s="115">
        <f>SUM(F171)</f>
        <v>23305</v>
      </c>
      <c r="G170" s="115">
        <f>SUM(G171)</f>
        <v>23305</v>
      </c>
    </row>
    <row r="171" spans="1:7" ht="30">
      <c r="A171" s="95" t="s">
        <v>82</v>
      </c>
      <c r="B171" s="10" t="s">
        <v>23</v>
      </c>
      <c r="C171" s="10" t="s">
        <v>26</v>
      </c>
      <c r="D171" s="13" t="s">
        <v>171</v>
      </c>
      <c r="E171" s="13" t="s">
        <v>79</v>
      </c>
      <c r="F171" s="114">
        <v>23305</v>
      </c>
      <c r="G171" s="114">
        <v>23305</v>
      </c>
    </row>
    <row r="172" spans="1:7" ht="45">
      <c r="A172" s="117" t="s">
        <v>172</v>
      </c>
      <c r="B172" s="9" t="s">
        <v>23</v>
      </c>
      <c r="C172" s="9" t="s">
        <v>26</v>
      </c>
      <c r="D172" s="15" t="s">
        <v>173</v>
      </c>
      <c r="E172" s="15"/>
      <c r="F172" s="115">
        <f>SUM(F173)</f>
        <v>474</v>
      </c>
      <c r="G172" s="115">
        <f>SUM(G173)</f>
        <v>474</v>
      </c>
    </row>
    <row r="173" spans="1:7" ht="30">
      <c r="A173" s="95" t="s">
        <v>82</v>
      </c>
      <c r="B173" s="10" t="s">
        <v>23</v>
      </c>
      <c r="C173" s="10" t="s">
        <v>26</v>
      </c>
      <c r="D173" s="13" t="s">
        <v>173</v>
      </c>
      <c r="E173" s="13" t="s">
        <v>79</v>
      </c>
      <c r="F173" s="114">
        <v>474</v>
      </c>
      <c r="G173" s="114">
        <v>474</v>
      </c>
    </row>
    <row r="174" spans="1:7" ht="45">
      <c r="A174" s="117" t="s">
        <v>262</v>
      </c>
      <c r="B174" s="9" t="s">
        <v>23</v>
      </c>
      <c r="C174" s="9" t="s">
        <v>26</v>
      </c>
      <c r="D174" s="15" t="s">
        <v>263</v>
      </c>
      <c r="E174" s="15"/>
      <c r="F174" s="115">
        <f>SUM(F175)</f>
        <v>311</v>
      </c>
      <c r="G174" s="115">
        <f>SUM(G175)</f>
        <v>311</v>
      </c>
    </row>
    <row r="175" spans="1:7" ht="30">
      <c r="A175" s="95" t="s">
        <v>82</v>
      </c>
      <c r="B175" s="10" t="s">
        <v>23</v>
      </c>
      <c r="C175" s="10" t="s">
        <v>26</v>
      </c>
      <c r="D175" s="13" t="s">
        <v>263</v>
      </c>
      <c r="E175" s="13" t="s">
        <v>79</v>
      </c>
      <c r="F175" s="114">
        <v>311</v>
      </c>
      <c r="G175" s="114">
        <v>311</v>
      </c>
    </row>
    <row r="176" spans="1:7" ht="60">
      <c r="A176" s="117" t="s">
        <v>278</v>
      </c>
      <c r="B176" s="9" t="s">
        <v>23</v>
      </c>
      <c r="C176" s="9" t="s">
        <v>26</v>
      </c>
      <c r="D176" s="15" t="s">
        <v>180</v>
      </c>
      <c r="E176" s="15"/>
      <c r="F176" s="115">
        <f>SUM(F177)</f>
        <v>568</v>
      </c>
      <c r="G176" s="115">
        <f>SUM(G177)</f>
        <v>568</v>
      </c>
    </row>
    <row r="177" spans="1:7" ht="45">
      <c r="A177" s="117" t="s">
        <v>177</v>
      </c>
      <c r="B177" s="9" t="s">
        <v>23</v>
      </c>
      <c r="C177" s="9" t="s">
        <v>26</v>
      </c>
      <c r="D177" s="15" t="s">
        <v>181</v>
      </c>
      <c r="E177" s="15"/>
      <c r="F177" s="115">
        <f>SUM(F178,F181)</f>
        <v>568</v>
      </c>
      <c r="G177" s="115">
        <f>SUM(G178,G181)</f>
        <v>568</v>
      </c>
    </row>
    <row r="178" spans="1:7" ht="30">
      <c r="A178" s="117" t="s">
        <v>197</v>
      </c>
      <c r="B178" s="9" t="s">
        <v>23</v>
      </c>
      <c r="C178" s="9" t="s">
        <v>26</v>
      </c>
      <c r="D178" s="15" t="s">
        <v>199</v>
      </c>
      <c r="E178" s="15"/>
      <c r="F178" s="115">
        <f>SUM(F179)</f>
        <v>100</v>
      </c>
      <c r="G178" s="115">
        <f>SUM(G179)</f>
        <v>100</v>
      </c>
    </row>
    <row r="179" spans="1:7" ht="60">
      <c r="A179" s="117" t="s">
        <v>237</v>
      </c>
      <c r="B179" s="9" t="s">
        <v>23</v>
      </c>
      <c r="C179" s="9" t="s">
        <v>26</v>
      </c>
      <c r="D179" s="15" t="s">
        <v>233</v>
      </c>
      <c r="E179" s="15"/>
      <c r="F179" s="115">
        <f>SUM(F180)</f>
        <v>100</v>
      </c>
      <c r="G179" s="115">
        <f>SUM(G180)</f>
        <v>100</v>
      </c>
    </row>
    <row r="180" spans="1:7" ht="30">
      <c r="A180" s="95" t="s">
        <v>82</v>
      </c>
      <c r="B180" s="10" t="s">
        <v>23</v>
      </c>
      <c r="C180" s="10" t="s">
        <v>26</v>
      </c>
      <c r="D180" s="13" t="s">
        <v>233</v>
      </c>
      <c r="E180" s="13" t="s">
        <v>79</v>
      </c>
      <c r="F180" s="114">
        <v>100</v>
      </c>
      <c r="G180" s="114">
        <v>100</v>
      </c>
    </row>
    <row r="181" spans="1:7" ht="30">
      <c r="A181" s="117" t="s">
        <v>178</v>
      </c>
      <c r="B181" s="9" t="s">
        <v>23</v>
      </c>
      <c r="C181" s="9" t="s">
        <v>26</v>
      </c>
      <c r="D181" s="15" t="s">
        <v>182</v>
      </c>
      <c r="E181" s="15"/>
      <c r="F181" s="115">
        <f>SUM(F182)</f>
        <v>468</v>
      </c>
      <c r="G181" s="115">
        <f>SUM(G182)</f>
        <v>468</v>
      </c>
    </row>
    <row r="182" spans="1:7" ht="45">
      <c r="A182" s="117" t="s">
        <v>179</v>
      </c>
      <c r="B182" s="9" t="s">
        <v>23</v>
      </c>
      <c r="C182" s="9" t="s">
        <v>26</v>
      </c>
      <c r="D182" s="15" t="s">
        <v>183</v>
      </c>
      <c r="E182" s="15"/>
      <c r="F182" s="115">
        <f>SUM(F183)</f>
        <v>468</v>
      </c>
      <c r="G182" s="115">
        <f>SUM(G183)</f>
        <v>468</v>
      </c>
    </row>
    <row r="183" spans="1:7" ht="30">
      <c r="A183" s="95" t="s">
        <v>82</v>
      </c>
      <c r="B183" s="10" t="s">
        <v>23</v>
      </c>
      <c r="C183" s="10" t="s">
        <v>26</v>
      </c>
      <c r="D183" s="13" t="s">
        <v>183</v>
      </c>
      <c r="E183" s="13" t="s">
        <v>79</v>
      </c>
      <c r="F183" s="114">
        <v>468</v>
      </c>
      <c r="G183" s="114">
        <v>468</v>
      </c>
    </row>
    <row r="184" spans="1:7" ht="30">
      <c r="A184" s="116" t="s">
        <v>234</v>
      </c>
      <c r="B184" s="8" t="s">
        <v>23</v>
      </c>
      <c r="C184" s="8" t="s">
        <v>15</v>
      </c>
      <c r="D184" s="13"/>
      <c r="E184" s="13"/>
      <c r="F184" s="115">
        <f t="shared" ref="F184:G186" si="17">SUM(F185)</f>
        <v>13028</v>
      </c>
      <c r="G184" s="115">
        <f t="shared" si="17"/>
        <v>12849.1</v>
      </c>
    </row>
    <row r="185" spans="1:7" ht="60">
      <c r="A185" s="117" t="s">
        <v>270</v>
      </c>
      <c r="B185" s="9" t="s">
        <v>23</v>
      </c>
      <c r="C185" s="9" t="s">
        <v>15</v>
      </c>
      <c r="D185" s="15" t="s">
        <v>123</v>
      </c>
      <c r="E185" s="13"/>
      <c r="F185" s="115">
        <f t="shared" si="17"/>
        <v>13028</v>
      </c>
      <c r="G185" s="115">
        <f t="shared" si="17"/>
        <v>12849.1</v>
      </c>
    </row>
    <row r="186" spans="1:7" ht="30">
      <c r="A186" s="101" t="s">
        <v>155</v>
      </c>
      <c r="B186" s="9" t="s">
        <v>23</v>
      </c>
      <c r="C186" s="9" t="s">
        <v>15</v>
      </c>
      <c r="D186" s="15" t="s">
        <v>158</v>
      </c>
      <c r="E186" s="13"/>
      <c r="F186" s="115">
        <f t="shared" si="17"/>
        <v>13028</v>
      </c>
      <c r="G186" s="115">
        <f t="shared" si="17"/>
        <v>12849.1</v>
      </c>
    </row>
    <row r="187" spans="1:7" ht="15">
      <c r="A187" s="101" t="s">
        <v>174</v>
      </c>
      <c r="B187" s="9" t="s">
        <v>23</v>
      </c>
      <c r="C187" s="9" t="s">
        <v>15</v>
      </c>
      <c r="D187" s="15" t="s">
        <v>175</v>
      </c>
      <c r="E187" s="15"/>
      <c r="F187" s="115">
        <f>SUM(F188,F190,F192)</f>
        <v>13028</v>
      </c>
      <c r="G187" s="115">
        <f>SUM(G188,G190,G192)</f>
        <v>12849.1</v>
      </c>
    </row>
    <row r="188" spans="1:7" ht="30">
      <c r="A188" s="101" t="s">
        <v>157</v>
      </c>
      <c r="B188" s="9" t="s">
        <v>23</v>
      </c>
      <c r="C188" s="9" t="s">
        <v>15</v>
      </c>
      <c r="D188" s="15" t="s">
        <v>176</v>
      </c>
      <c r="E188" s="15"/>
      <c r="F188" s="115">
        <f>SUM(F189)</f>
        <v>12050</v>
      </c>
      <c r="G188" s="115">
        <f>SUM(G189)</f>
        <v>11871.1</v>
      </c>
    </row>
    <row r="189" spans="1:7" ht="30">
      <c r="A189" s="95" t="s">
        <v>82</v>
      </c>
      <c r="B189" s="10" t="s">
        <v>23</v>
      </c>
      <c r="C189" s="10" t="s">
        <v>15</v>
      </c>
      <c r="D189" s="13" t="s">
        <v>176</v>
      </c>
      <c r="E189" s="13" t="s">
        <v>79</v>
      </c>
      <c r="F189" s="114">
        <v>12050</v>
      </c>
      <c r="G189" s="114">
        <v>11871.1</v>
      </c>
    </row>
    <row r="190" spans="1:7" ht="105">
      <c r="A190" s="117" t="s">
        <v>236</v>
      </c>
      <c r="B190" s="9" t="s">
        <v>23</v>
      </c>
      <c r="C190" s="9" t="s">
        <v>15</v>
      </c>
      <c r="D190" s="15" t="s">
        <v>235</v>
      </c>
      <c r="E190" s="15"/>
      <c r="F190" s="115">
        <f>SUM(F191)</f>
        <v>928</v>
      </c>
      <c r="G190" s="115">
        <f>SUM(G191)</f>
        <v>928</v>
      </c>
    </row>
    <row r="191" spans="1:7" ht="30">
      <c r="A191" s="95" t="s">
        <v>82</v>
      </c>
      <c r="B191" s="10" t="s">
        <v>23</v>
      </c>
      <c r="C191" s="10" t="s">
        <v>15</v>
      </c>
      <c r="D191" s="13" t="s">
        <v>235</v>
      </c>
      <c r="E191" s="13" t="s">
        <v>79</v>
      </c>
      <c r="F191" s="114">
        <v>928</v>
      </c>
      <c r="G191" s="114">
        <v>928</v>
      </c>
    </row>
    <row r="192" spans="1:7" ht="60">
      <c r="A192" s="117" t="s">
        <v>278</v>
      </c>
      <c r="B192" s="9" t="s">
        <v>23</v>
      </c>
      <c r="C192" s="9" t="s">
        <v>15</v>
      </c>
      <c r="D192" s="15" t="s">
        <v>180</v>
      </c>
      <c r="E192" s="15"/>
      <c r="F192" s="115">
        <f t="shared" ref="F192:G195" si="18">SUM(F193)</f>
        <v>50</v>
      </c>
      <c r="G192" s="115">
        <f t="shared" si="18"/>
        <v>50</v>
      </c>
    </row>
    <row r="193" spans="1:7" ht="45">
      <c r="A193" s="117" t="s">
        <v>177</v>
      </c>
      <c r="B193" s="9" t="s">
        <v>23</v>
      </c>
      <c r="C193" s="9" t="s">
        <v>15</v>
      </c>
      <c r="D193" s="15" t="s">
        <v>181</v>
      </c>
      <c r="E193" s="15"/>
      <c r="F193" s="115">
        <f t="shared" si="18"/>
        <v>50</v>
      </c>
      <c r="G193" s="115">
        <f t="shared" si="18"/>
        <v>50</v>
      </c>
    </row>
    <row r="194" spans="1:7" ht="30">
      <c r="A194" s="117" t="s">
        <v>197</v>
      </c>
      <c r="B194" s="9" t="s">
        <v>23</v>
      </c>
      <c r="C194" s="9" t="s">
        <v>15</v>
      </c>
      <c r="D194" s="15" t="s">
        <v>199</v>
      </c>
      <c r="E194" s="15"/>
      <c r="F194" s="115">
        <f t="shared" si="18"/>
        <v>50</v>
      </c>
      <c r="G194" s="115">
        <f t="shared" si="18"/>
        <v>50</v>
      </c>
    </row>
    <row r="195" spans="1:7" ht="60">
      <c r="A195" s="117" t="s">
        <v>237</v>
      </c>
      <c r="B195" s="9" t="s">
        <v>23</v>
      </c>
      <c r="C195" s="9" t="s">
        <v>15</v>
      </c>
      <c r="D195" s="15" t="s">
        <v>233</v>
      </c>
      <c r="E195" s="15"/>
      <c r="F195" s="115">
        <f t="shared" si="18"/>
        <v>50</v>
      </c>
      <c r="G195" s="115">
        <f t="shared" si="18"/>
        <v>50</v>
      </c>
    </row>
    <row r="196" spans="1:7" ht="30">
      <c r="A196" s="95" t="s">
        <v>82</v>
      </c>
      <c r="B196" s="10" t="s">
        <v>23</v>
      </c>
      <c r="C196" s="10" t="s">
        <v>15</v>
      </c>
      <c r="D196" s="13" t="s">
        <v>233</v>
      </c>
      <c r="E196" s="13" t="s">
        <v>79</v>
      </c>
      <c r="F196" s="114">
        <v>50</v>
      </c>
      <c r="G196" s="114">
        <v>50</v>
      </c>
    </row>
    <row r="197" spans="1:7" ht="15">
      <c r="A197" s="96" t="s">
        <v>28</v>
      </c>
      <c r="B197" s="18" t="s">
        <v>23</v>
      </c>
      <c r="C197" s="18" t="s">
        <v>23</v>
      </c>
      <c r="D197" s="18"/>
      <c r="E197" s="18"/>
      <c r="F197" s="107">
        <f t="shared" ref="F197:G201" si="19">SUM(F198)</f>
        <v>344.6</v>
      </c>
      <c r="G197" s="107">
        <f t="shared" si="19"/>
        <v>344.6</v>
      </c>
    </row>
    <row r="198" spans="1:7" ht="60">
      <c r="A198" s="117" t="s">
        <v>270</v>
      </c>
      <c r="B198" s="15" t="s">
        <v>23</v>
      </c>
      <c r="C198" s="15" t="s">
        <v>23</v>
      </c>
      <c r="D198" s="15" t="s">
        <v>123</v>
      </c>
      <c r="E198" s="15"/>
      <c r="F198" s="107">
        <f t="shared" si="19"/>
        <v>344.6</v>
      </c>
      <c r="G198" s="107">
        <f t="shared" si="19"/>
        <v>344.6</v>
      </c>
    </row>
    <row r="199" spans="1:7" ht="30">
      <c r="A199" s="117" t="s">
        <v>184</v>
      </c>
      <c r="B199" s="15" t="s">
        <v>23</v>
      </c>
      <c r="C199" s="15" t="s">
        <v>23</v>
      </c>
      <c r="D199" s="15" t="s">
        <v>124</v>
      </c>
      <c r="E199" s="15"/>
      <c r="F199" s="107">
        <f t="shared" si="19"/>
        <v>344.6</v>
      </c>
      <c r="G199" s="107">
        <f t="shared" si="19"/>
        <v>344.6</v>
      </c>
    </row>
    <row r="200" spans="1:7" ht="15">
      <c r="A200" s="117" t="s">
        <v>122</v>
      </c>
      <c r="B200" s="15" t="s">
        <v>23</v>
      </c>
      <c r="C200" s="15" t="s">
        <v>23</v>
      </c>
      <c r="D200" s="15" t="s">
        <v>125</v>
      </c>
      <c r="E200" s="15"/>
      <c r="F200" s="107">
        <f t="shared" si="19"/>
        <v>344.6</v>
      </c>
      <c r="G200" s="107">
        <f t="shared" si="19"/>
        <v>344.6</v>
      </c>
    </row>
    <row r="201" spans="1:7" ht="30">
      <c r="A201" s="117" t="s">
        <v>185</v>
      </c>
      <c r="B201" s="15" t="s">
        <v>23</v>
      </c>
      <c r="C201" s="15" t="s">
        <v>23</v>
      </c>
      <c r="D201" s="15" t="s">
        <v>186</v>
      </c>
      <c r="E201" s="15"/>
      <c r="F201" s="107">
        <f t="shared" si="19"/>
        <v>344.6</v>
      </c>
      <c r="G201" s="107">
        <f t="shared" si="19"/>
        <v>344.6</v>
      </c>
    </row>
    <row r="202" spans="1:7" ht="30.75" thickBot="1">
      <c r="A202" s="95" t="s">
        <v>82</v>
      </c>
      <c r="B202" s="13" t="s">
        <v>23</v>
      </c>
      <c r="C202" s="13" t="s">
        <v>23</v>
      </c>
      <c r="D202" s="13" t="s">
        <v>186</v>
      </c>
      <c r="E202" s="10" t="s">
        <v>79</v>
      </c>
      <c r="F202" s="98">
        <v>344.6</v>
      </c>
      <c r="G202" s="98">
        <v>344.6</v>
      </c>
    </row>
    <row r="203" spans="1:7" s="43" customFormat="1" ht="17.25" thickTop="1" thickBot="1">
      <c r="A203" s="102" t="s">
        <v>69</v>
      </c>
      <c r="B203" s="6" t="s">
        <v>21</v>
      </c>
      <c r="C203" s="6"/>
      <c r="D203" s="6"/>
      <c r="E203" s="6"/>
      <c r="F203" s="112">
        <f>SUM(F204)</f>
        <v>12553.6</v>
      </c>
      <c r="G203" s="112">
        <f>SUM(G204)</f>
        <v>12374.7</v>
      </c>
    </row>
    <row r="204" spans="1:7" ht="15.75" thickTop="1">
      <c r="A204" s="143" t="s">
        <v>47</v>
      </c>
      <c r="B204" s="14" t="s">
        <v>21</v>
      </c>
      <c r="C204" s="14" t="s">
        <v>13</v>
      </c>
      <c r="D204" s="14"/>
      <c r="E204" s="14"/>
      <c r="F204" s="144">
        <f>SUM(F205,F210)</f>
        <v>12553.6</v>
      </c>
      <c r="G204" s="144">
        <f>SUM(G205,G210)</f>
        <v>12374.7</v>
      </c>
    </row>
    <row r="205" spans="1:7" ht="45">
      <c r="A205" s="128" t="s">
        <v>271</v>
      </c>
      <c r="B205" s="15" t="s">
        <v>21</v>
      </c>
      <c r="C205" s="15" t="s">
        <v>13</v>
      </c>
      <c r="D205" s="15" t="s">
        <v>151</v>
      </c>
      <c r="E205" s="15"/>
      <c r="F205" s="107">
        <f t="shared" ref="F205:G208" si="20">SUM(F206)</f>
        <v>12291.6</v>
      </c>
      <c r="G205" s="107">
        <f t="shared" si="20"/>
        <v>12112.7</v>
      </c>
    </row>
    <row r="206" spans="1:7" ht="30">
      <c r="A206" s="101" t="s">
        <v>149</v>
      </c>
      <c r="B206" s="15" t="s">
        <v>21</v>
      </c>
      <c r="C206" s="15" t="s">
        <v>13</v>
      </c>
      <c r="D206" s="15" t="s">
        <v>152</v>
      </c>
      <c r="E206" s="15"/>
      <c r="F206" s="107">
        <f t="shared" si="20"/>
        <v>12291.6</v>
      </c>
      <c r="G206" s="107">
        <f t="shared" si="20"/>
        <v>12112.7</v>
      </c>
    </row>
    <row r="207" spans="1:7" ht="30">
      <c r="A207" s="117" t="s">
        <v>187</v>
      </c>
      <c r="B207" s="15" t="s">
        <v>21</v>
      </c>
      <c r="C207" s="15" t="s">
        <v>13</v>
      </c>
      <c r="D207" s="15" t="s">
        <v>188</v>
      </c>
      <c r="E207" s="15"/>
      <c r="F207" s="107">
        <f t="shared" si="20"/>
        <v>12291.6</v>
      </c>
      <c r="G207" s="107">
        <f t="shared" si="20"/>
        <v>12112.7</v>
      </c>
    </row>
    <row r="208" spans="1:7" ht="30">
      <c r="A208" s="117" t="s">
        <v>190</v>
      </c>
      <c r="B208" s="15" t="s">
        <v>21</v>
      </c>
      <c r="C208" s="15" t="s">
        <v>13</v>
      </c>
      <c r="D208" s="15" t="s">
        <v>189</v>
      </c>
      <c r="E208" s="15"/>
      <c r="F208" s="107">
        <f t="shared" si="20"/>
        <v>12291.6</v>
      </c>
      <c r="G208" s="107">
        <f t="shared" si="20"/>
        <v>12112.7</v>
      </c>
    </row>
    <row r="209" spans="1:7" ht="30">
      <c r="A209" s="95" t="s">
        <v>82</v>
      </c>
      <c r="B209" s="10" t="s">
        <v>21</v>
      </c>
      <c r="C209" s="10" t="s">
        <v>13</v>
      </c>
      <c r="D209" s="13" t="s">
        <v>189</v>
      </c>
      <c r="E209" s="10" t="s">
        <v>79</v>
      </c>
      <c r="F209" s="98">
        <v>12291.6</v>
      </c>
      <c r="G209" s="98">
        <v>12112.7</v>
      </c>
    </row>
    <row r="210" spans="1:7" ht="60">
      <c r="A210" s="117" t="s">
        <v>278</v>
      </c>
      <c r="B210" s="9" t="s">
        <v>21</v>
      </c>
      <c r="C210" s="9" t="s">
        <v>13</v>
      </c>
      <c r="D210" s="15" t="s">
        <v>180</v>
      </c>
      <c r="E210" s="64"/>
      <c r="F210" s="113">
        <f t="shared" ref="F210:G213" si="21">SUM(F211)</f>
        <v>262</v>
      </c>
      <c r="G210" s="113">
        <f t="shared" si="21"/>
        <v>262</v>
      </c>
    </row>
    <row r="211" spans="1:7" ht="45">
      <c r="A211" s="117" t="s">
        <v>177</v>
      </c>
      <c r="B211" s="9" t="s">
        <v>21</v>
      </c>
      <c r="C211" s="9" t="s">
        <v>13</v>
      </c>
      <c r="D211" s="15" t="s">
        <v>181</v>
      </c>
      <c r="E211" s="13"/>
      <c r="F211" s="107">
        <f t="shared" si="21"/>
        <v>262</v>
      </c>
      <c r="G211" s="107">
        <f t="shared" si="21"/>
        <v>262</v>
      </c>
    </row>
    <row r="212" spans="1:7" ht="30">
      <c r="A212" s="117" t="s">
        <v>178</v>
      </c>
      <c r="B212" s="9" t="s">
        <v>21</v>
      </c>
      <c r="C212" s="9" t="s">
        <v>13</v>
      </c>
      <c r="D212" s="15" t="s">
        <v>182</v>
      </c>
      <c r="E212" s="13"/>
      <c r="F212" s="107">
        <f t="shared" si="21"/>
        <v>262</v>
      </c>
      <c r="G212" s="107">
        <f t="shared" si="21"/>
        <v>262</v>
      </c>
    </row>
    <row r="213" spans="1:7" ht="60">
      <c r="A213" s="122" t="s">
        <v>195</v>
      </c>
      <c r="B213" s="9" t="s">
        <v>21</v>
      </c>
      <c r="C213" s="9" t="s">
        <v>13</v>
      </c>
      <c r="D213" s="15" t="s">
        <v>196</v>
      </c>
      <c r="E213" s="13"/>
      <c r="F213" s="107">
        <f t="shared" si="21"/>
        <v>262</v>
      </c>
      <c r="G213" s="107">
        <f t="shared" si="21"/>
        <v>262</v>
      </c>
    </row>
    <row r="214" spans="1:7" ht="30.75" thickBot="1">
      <c r="A214" s="95" t="s">
        <v>82</v>
      </c>
      <c r="B214" s="10" t="s">
        <v>21</v>
      </c>
      <c r="C214" s="10" t="s">
        <v>13</v>
      </c>
      <c r="D214" s="13" t="s">
        <v>196</v>
      </c>
      <c r="E214" s="30" t="s">
        <v>79</v>
      </c>
      <c r="F214" s="123">
        <v>262</v>
      </c>
      <c r="G214" s="123">
        <v>262</v>
      </c>
    </row>
    <row r="215" spans="1:7" s="43" customFormat="1" ht="17.25" thickTop="1" thickBot="1">
      <c r="A215" s="102" t="s">
        <v>30</v>
      </c>
      <c r="B215" s="6" t="s">
        <v>31</v>
      </c>
      <c r="C215" s="6"/>
      <c r="D215" s="6"/>
      <c r="E215" s="6"/>
      <c r="F215" s="112">
        <f>SUM(F216,F225)</f>
        <v>2281.8000000000002</v>
      </c>
      <c r="G215" s="112">
        <f>SUM(G216,G225)</f>
        <v>2281.8000000000002</v>
      </c>
    </row>
    <row r="216" spans="1:7" ht="15.75" thickTop="1">
      <c r="A216" s="143" t="s">
        <v>48</v>
      </c>
      <c r="B216" s="14" t="s">
        <v>31</v>
      </c>
      <c r="C216" s="14" t="s">
        <v>13</v>
      </c>
      <c r="D216" s="14"/>
      <c r="E216" s="14"/>
      <c r="F216" s="144">
        <f>SUM(F217)</f>
        <v>994.8</v>
      </c>
      <c r="G216" s="144">
        <f>SUM(G217)</f>
        <v>994.8</v>
      </c>
    </row>
    <row r="217" spans="1:7" ht="90">
      <c r="A217" s="108" t="s">
        <v>275</v>
      </c>
      <c r="B217" s="15" t="s">
        <v>31</v>
      </c>
      <c r="C217" s="15" t="s">
        <v>13</v>
      </c>
      <c r="D217" s="15" t="s">
        <v>94</v>
      </c>
      <c r="E217" s="15"/>
      <c r="F217" s="107">
        <f>SUM(F218)</f>
        <v>994.8</v>
      </c>
      <c r="G217" s="107">
        <f>SUM(G218)</f>
        <v>994.8</v>
      </c>
    </row>
    <row r="218" spans="1:7" ht="45">
      <c r="A218" s="108" t="s">
        <v>87</v>
      </c>
      <c r="B218" s="15" t="s">
        <v>31</v>
      </c>
      <c r="C218" s="15" t="s">
        <v>13</v>
      </c>
      <c r="D218" s="15" t="s">
        <v>95</v>
      </c>
      <c r="E218" s="15"/>
      <c r="F218" s="107">
        <f>SUM(F219,F222)</f>
        <v>994.8</v>
      </c>
      <c r="G218" s="107">
        <f>SUM(G219,G222)</f>
        <v>994.8</v>
      </c>
    </row>
    <row r="219" spans="1:7" ht="30">
      <c r="A219" s="108" t="s">
        <v>88</v>
      </c>
      <c r="B219" s="15" t="s">
        <v>31</v>
      </c>
      <c r="C219" s="15" t="s">
        <v>13</v>
      </c>
      <c r="D219" s="15" t="s">
        <v>96</v>
      </c>
      <c r="E219" s="15"/>
      <c r="F219" s="107">
        <f>SUM(F220)</f>
        <v>936</v>
      </c>
      <c r="G219" s="107">
        <f>SUM(G220)</f>
        <v>936</v>
      </c>
    </row>
    <row r="220" spans="1:7" ht="15">
      <c r="A220" s="97" t="s">
        <v>192</v>
      </c>
      <c r="B220" s="15" t="s">
        <v>31</v>
      </c>
      <c r="C220" s="15" t="s">
        <v>13</v>
      </c>
      <c r="D220" s="15" t="s">
        <v>191</v>
      </c>
      <c r="E220" s="15"/>
      <c r="F220" s="107">
        <f>SUM(F221)</f>
        <v>936</v>
      </c>
      <c r="G220" s="107">
        <f>SUM(G221)</f>
        <v>936</v>
      </c>
    </row>
    <row r="221" spans="1:7" ht="30">
      <c r="A221" s="95" t="s">
        <v>77</v>
      </c>
      <c r="B221" s="10" t="s">
        <v>31</v>
      </c>
      <c r="C221" s="10" t="s">
        <v>13</v>
      </c>
      <c r="D221" s="13" t="s">
        <v>191</v>
      </c>
      <c r="E221" s="13" t="s">
        <v>78</v>
      </c>
      <c r="F221" s="98">
        <v>936</v>
      </c>
      <c r="G221" s="98">
        <v>936</v>
      </c>
    </row>
    <row r="222" spans="1:7" ht="30">
      <c r="A222" s="101" t="s">
        <v>89</v>
      </c>
      <c r="B222" s="9" t="s">
        <v>31</v>
      </c>
      <c r="C222" s="9" t="s">
        <v>13</v>
      </c>
      <c r="D222" s="15" t="s">
        <v>97</v>
      </c>
      <c r="E222" s="13"/>
      <c r="F222" s="107">
        <f>SUM(F223)</f>
        <v>58.8</v>
      </c>
      <c r="G222" s="107">
        <f>SUM(G223)</f>
        <v>58.8</v>
      </c>
    </row>
    <row r="223" spans="1:7" ht="75">
      <c r="A223" s="117" t="s">
        <v>194</v>
      </c>
      <c r="B223" s="9" t="s">
        <v>31</v>
      </c>
      <c r="C223" s="9" t="s">
        <v>13</v>
      </c>
      <c r="D223" s="15" t="s">
        <v>193</v>
      </c>
      <c r="E223" s="15"/>
      <c r="F223" s="107">
        <f>SUM(F224)</f>
        <v>58.8</v>
      </c>
      <c r="G223" s="107">
        <f>SUM(G224)</f>
        <v>58.8</v>
      </c>
    </row>
    <row r="224" spans="1:7" ht="30">
      <c r="A224" s="95" t="s">
        <v>77</v>
      </c>
      <c r="B224" s="10" t="s">
        <v>31</v>
      </c>
      <c r="C224" s="10" t="s">
        <v>13</v>
      </c>
      <c r="D224" s="13" t="s">
        <v>193</v>
      </c>
      <c r="E224" s="13" t="s">
        <v>78</v>
      </c>
      <c r="F224" s="98">
        <v>58.8</v>
      </c>
      <c r="G224" s="98">
        <v>58.8</v>
      </c>
    </row>
    <row r="225" spans="1:7" ht="15">
      <c r="A225" s="126" t="s">
        <v>32</v>
      </c>
      <c r="B225" s="17" t="s">
        <v>31</v>
      </c>
      <c r="C225" s="17" t="s">
        <v>19</v>
      </c>
      <c r="D225" s="17"/>
      <c r="E225" s="17"/>
      <c r="F225" s="107">
        <f t="shared" ref="F225:G229" si="22">SUM(F226)</f>
        <v>1287</v>
      </c>
      <c r="G225" s="107">
        <f t="shared" si="22"/>
        <v>1287</v>
      </c>
    </row>
    <row r="226" spans="1:7" ht="60">
      <c r="A226" s="117" t="s">
        <v>278</v>
      </c>
      <c r="B226" s="9" t="s">
        <v>31</v>
      </c>
      <c r="C226" s="9" t="s">
        <v>19</v>
      </c>
      <c r="D226" s="15" t="s">
        <v>180</v>
      </c>
      <c r="E226" s="19"/>
      <c r="F226" s="107">
        <f t="shared" si="22"/>
        <v>1287</v>
      </c>
      <c r="G226" s="107">
        <f t="shared" si="22"/>
        <v>1287</v>
      </c>
    </row>
    <row r="227" spans="1:7" ht="45">
      <c r="A227" s="117" t="s">
        <v>177</v>
      </c>
      <c r="B227" s="9" t="s">
        <v>31</v>
      </c>
      <c r="C227" s="9" t="s">
        <v>19</v>
      </c>
      <c r="D227" s="15" t="s">
        <v>181</v>
      </c>
      <c r="E227" s="19"/>
      <c r="F227" s="107">
        <f t="shared" si="22"/>
        <v>1287</v>
      </c>
      <c r="G227" s="107">
        <f t="shared" si="22"/>
        <v>1287</v>
      </c>
    </row>
    <row r="228" spans="1:7" ht="30">
      <c r="A228" s="101" t="s">
        <v>197</v>
      </c>
      <c r="B228" s="9" t="s">
        <v>31</v>
      </c>
      <c r="C228" s="9" t="s">
        <v>19</v>
      </c>
      <c r="D228" s="19" t="s">
        <v>199</v>
      </c>
      <c r="E228" s="13"/>
      <c r="F228" s="149">
        <f t="shared" si="22"/>
        <v>1287</v>
      </c>
      <c r="G228" s="149">
        <f t="shared" si="22"/>
        <v>1287</v>
      </c>
    </row>
    <row r="229" spans="1:7" ht="60">
      <c r="A229" s="101" t="s">
        <v>198</v>
      </c>
      <c r="B229" s="9" t="s">
        <v>31</v>
      </c>
      <c r="C229" s="9" t="s">
        <v>19</v>
      </c>
      <c r="D229" s="19" t="s">
        <v>200</v>
      </c>
      <c r="E229" s="13"/>
      <c r="F229" s="115">
        <f t="shared" si="22"/>
        <v>1287</v>
      </c>
      <c r="G229" s="115">
        <f t="shared" si="22"/>
        <v>1287</v>
      </c>
    </row>
    <row r="230" spans="1:7" ht="30.75" thickBot="1">
      <c r="A230" s="95" t="s">
        <v>82</v>
      </c>
      <c r="B230" s="20" t="s">
        <v>31</v>
      </c>
      <c r="C230" s="20" t="s">
        <v>19</v>
      </c>
      <c r="D230" s="20" t="s">
        <v>200</v>
      </c>
      <c r="E230" s="13" t="s">
        <v>79</v>
      </c>
      <c r="F230" s="136">
        <v>1287</v>
      </c>
      <c r="G230" s="136">
        <v>1287</v>
      </c>
    </row>
    <row r="231" spans="1:7" ht="17.25" thickTop="1" thickBot="1">
      <c r="A231" s="150" t="s">
        <v>33</v>
      </c>
      <c r="B231" s="45" t="s">
        <v>34</v>
      </c>
      <c r="C231" s="45"/>
      <c r="D231" s="45"/>
      <c r="E231" s="45"/>
      <c r="F231" s="151">
        <f t="shared" ref="F231:G234" si="23">SUM(F232)</f>
        <v>858.3</v>
      </c>
      <c r="G231" s="151">
        <f t="shared" si="23"/>
        <v>823.6</v>
      </c>
    </row>
    <row r="232" spans="1:7" ht="15.75" thickTop="1">
      <c r="A232" s="96" t="s">
        <v>35</v>
      </c>
      <c r="B232" s="18" t="s">
        <v>34</v>
      </c>
      <c r="C232" s="18" t="s">
        <v>13</v>
      </c>
      <c r="D232" s="18"/>
      <c r="E232" s="18"/>
      <c r="F232" s="107">
        <f t="shared" si="23"/>
        <v>858.3</v>
      </c>
      <c r="G232" s="107">
        <f t="shared" si="23"/>
        <v>823.6</v>
      </c>
    </row>
    <row r="233" spans="1:7" ht="75">
      <c r="A233" s="130" t="s">
        <v>277</v>
      </c>
      <c r="B233" s="15" t="s">
        <v>34</v>
      </c>
      <c r="C233" s="15" t="s">
        <v>13</v>
      </c>
      <c r="D233" s="15" t="s">
        <v>204</v>
      </c>
      <c r="E233" s="18"/>
      <c r="F233" s="107">
        <f t="shared" si="23"/>
        <v>858.3</v>
      </c>
      <c r="G233" s="107">
        <f t="shared" si="23"/>
        <v>823.6</v>
      </c>
    </row>
    <row r="234" spans="1:7" ht="60">
      <c r="A234" s="130" t="s">
        <v>201</v>
      </c>
      <c r="B234" s="15" t="s">
        <v>34</v>
      </c>
      <c r="C234" s="15" t="s">
        <v>13</v>
      </c>
      <c r="D234" s="15" t="s">
        <v>205</v>
      </c>
      <c r="E234" s="18"/>
      <c r="F234" s="107">
        <f t="shared" si="23"/>
        <v>858.3</v>
      </c>
      <c r="G234" s="107">
        <f t="shared" si="23"/>
        <v>823.6</v>
      </c>
    </row>
    <row r="235" spans="1:7" ht="45">
      <c r="A235" s="130" t="s">
        <v>202</v>
      </c>
      <c r="B235" s="15" t="s">
        <v>34</v>
      </c>
      <c r="C235" s="15" t="s">
        <v>13</v>
      </c>
      <c r="D235" s="15" t="s">
        <v>206</v>
      </c>
      <c r="E235" s="18"/>
      <c r="F235" s="107">
        <f>SUM(F236,F239)</f>
        <v>858.3</v>
      </c>
      <c r="G235" s="107">
        <f>SUM(G236,G239)</f>
        <v>823.6</v>
      </c>
    </row>
    <row r="236" spans="1:7" ht="15">
      <c r="A236" s="130" t="s">
        <v>203</v>
      </c>
      <c r="B236" s="15" t="s">
        <v>34</v>
      </c>
      <c r="C236" s="15" t="s">
        <v>13</v>
      </c>
      <c r="D236" s="15" t="s">
        <v>207</v>
      </c>
      <c r="E236" s="18"/>
      <c r="F236" s="107">
        <f>SUM(F237:F238)</f>
        <v>650.29999999999995</v>
      </c>
      <c r="G236" s="107">
        <f>SUM(G237:G238)</f>
        <v>633.6</v>
      </c>
    </row>
    <row r="237" spans="1:7" ht="75">
      <c r="A237" s="95" t="s">
        <v>72</v>
      </c>
      <c r="B237" s="20" t="s">
        <v>34</v>
      </c>
      <c r="C237" s="20" t="s">
        <v>13</v>
      </c>
      <c r="D237" s="13" t="s">
        <v>207</v>
      </c>
      <c r="E237" s="10" t="s">
        <v>74</v>
      </c>
      <c r="F237" s="157">
        <v>300</v>
      </c>
      <c r="G237" s="157">
        <v>300</v>
      </c>
    </row>
    <row r="238" spans="1:7" ht="30">
      <c r="A238" s="95" t="s">
        <v>114</v>
      </c>
      <c r="B238" s="20" t="s">
        <v>34</v>
      </c>
      <c r="C238" s="20" t="s">
        <v>13</v>
      </c>
      <c r="D238" s="13" t="s">
        <v>207</v>
      </c>
      <c r="E238" s="10" t="s">
        <v>75</v>
      </c>
      <c r="F238" s="98">
        <v>350.3</v>
      </c>
      <c r="G238" s="98">
        <v>333.6</v>
      </c>
    </row>
    <row r="239" spans="1:7" ht="45">
      <c r="A239" s="117" t="s">
        <v>208</v>
      </c>
      <c r="B239" s="15" t="s">
        <v>34</v>
      </c>
      <c r="C239" s="15" t="s">
        <v>13</v>
      </c>
      <c r="D239" s="15" t="s">
        <v>209</v>
      </c>
      <c r="E239" s="15"/>
      <c r="F239" s="107">
        <f>SUM(F240:F241)</f>
        <v>208</v>
      </c>
      <c r="G239" s="107">
        <f>SUM(G240:G241)</f>
        <v>190</v>
      </c>
    </row>
    <row r="240" spans="1:7" ht="75">
      <c r="A240" s="95" t="s">
        <v>72</v>
      </c>
      <c r="B240" s="13" t="s">
        <v>34</v>
      </c>
      <c r="C240" s="13" t="s">
        <v>13</v>
      </c>
      <c r="D240" s="13" t="s">
        <v>209</v>
      </c>
      <c r="E240" s="12" t="s">
        <v>74</v>
      </c>
      <c r="F240" s="171">
        <v>150</v>
      </c>
      <c r="G240" s="171">
        <v>150</v>
      </c>
    </row>
    <row r="241" spans="1:7" ht="30.75" thickBot="1">
      <c r="A241" s="95" t="s">
        <v>114</v>
      </c>
      <c r="B241" s="13" t="s">
        <v>34</v>
      </c>
      <c r="C241" s="13" t="s">
        <v>13</v>
      </c>
      <c r="D241" s="13" t="s">
        <v>209</v>
      </c>
      <c r="E241" s="12" t="s">
        <v>75</v>
      </c>
      <c r="F241" s="131">
        <v>58</v>
      </c>
      <c r="G241" s="131">
        <v>40</v>
      </c>
    </row>
    <row r="242" spans="1:7" ht="34.5" customHeight="1" thickTop="1" thickBot="1">
      <c r="A242" s="150" t="s">
        <v>232</v>
      </c>
      <c r="B242" s="45" t="s">
        <v>56</v>
      </c>
      <c r="C242" s="45"/>
      <c r="D242" s="45"/>
      <c r="E242" s="45"/>
      <c r="F242" s="112">
        <f>SUM(F243)</f>
        <v>790</v>
      </c>
      <c r="G242" s="112">
        <f>SUM(G243)</f>
        <v>788</v>
      </c>
    </row>
    <row r="243" spans="1:7" ht="30.75" thickTop="1">
      <c r="A243" s="152" t="s">
        <v>57</v>
      </c>
      <c r="B243" s="46" t="s">
        <v>56</v>
      </c>
      <c r="C243" s="46" t="s">
        <v>13</v>
      </c>
      <c r="D243" s="47"/>
      <c r="E243" s="47"/>
      <c r="F243" s="153">
        <f t="shared" ref="F243:G247" si="24">SUM(F244)</f>
        <v>790</v>
      </c>
      <c r="G243" s="153">
        <f t="shared" si="24"/>
        <v>788</v>
      </c>
    </row>
    <row r="244" spans="1:7" ht="90">
      <c r="A244" s="108" t="s">
        <v>275</v>
      </c>
      <c r="B244" s="31" t="s">
        <v>56</v>
      </c>
      <c r="C244" s="31" t="s">
        <v>13</v>
      </c>
      <c r="D244" s="15" t="s">
        <v>94</v>
      </c>
      <c r="E244" s="31"/>
      <c r="F244" s="115">
        <f t="shared" si="24"/>
        <v>790</v>
      </c>
      <c r="G244" s="115">
        <f t="shared" si="24"/>
        <v>788</v>
      </c>
    </row>
    <row r="245" spans="1:7" ht="45">
      <c r="A245" s="97" t="s">
        <v>108</v>
      </c>
      <c r="B245" s="31" t="s">
        <v>56</v>
      </c>
      <c r="C245" s="31" t="s">
        <v>13</v>
      </c>
      <c r="D245" s="66" t="s">
        <v>113</v>
      </c>
      <c r="E245" s="31"/>
      <c r="F245" s="115">
        <f t="shared" si="24"/>
        <v>790</v>
      </c>
      <c r="G245" s="115">
        <f t="shared" si="24"/>
        <v>788</v>
      </c>
    </row>
    <row r="246" spans="1:7" ht="30">
      <c r="A246" s="97" t="s">
        <v>109</v>
      </c>
      <c r="B246" s="31" t="s">
        <v>56</v>
      </c>
      <c r="C246" s="31" t="s">
        <v>13</v>
      </c>
      <c r="D246" s="66" t="s">
        <v>111</v>
      </c>
      <c r="E246" s="31"/>
      <c r="F246" s="115">
        <f t="shared" si="24"/>
        <v>790</v>
      </c>
      <c r="G246" s="115">
        <f t="shared" si="24"/>
        <v>788</v>
      </c>
    </row>
    <row r="247" spans="1:7" ht="30">
      <c r="A247" s="117" t="s">
        <v>265</v>
      </c>
      <c r="B247" s="31" t="s">
        <v>56</v>
      </c>
      <c r="C247" s="31" t="s">
        <v>13</v>
      </c>
      <c r="D247" s="31" t="s">
        <v>210</v>
      </c>
      <c r="E247" s="31"/>
      <c r="F247" s="115">
        <f t="shared" si="24"/>
        <v>790</v>
      </c>
      <c r="G247" s="115">
        <f t="shared" si="24"/>
        <v>788</v>
      </c>
    </row>
    <row r="248" spans="1:7" ht="15">
      <c r="A248" s="95" t="s">
        <v>27</v>
      </c>
      <c r="B248" s="32" t="s">
        <v>56</v>
      </c>
      <c r="C248" s="32" t="s">
        <v>13</v>
      </c>
      <c r="D248" s="32" t="s">
        <v>210</v>
      </c>
      <c r="E248" s="32" t="s">
        <v>80</v>
      </c>
      <c r="F248" s="114">
        <v>790</v>
      </c>
      <c r="G248" s="114">
        <v>788</v>
      </c>
    </row>
    <row r="249" spans="1:7" ht="16.5" thickBot="1">
      <c r="A249" s="190" t="s">
        <v>264</v>
      </c>
      <c r="B249" s="192"/>
      <c r="C249" s="192"/>
      <c r="D249" s="191"/>
      <c r="E249" s="191"/>
      <c r="F249" s="193">
        <v>1838.6</v>
      </c>
      <c r="G249" s="193">
        <v>3681</v>
      </c>
    </row>
    <row r="250" spans="1:7" ht="20.25" thickTop="1" thickBot="1">
      <c r="A250" s="154" t="s">
        <v>70</v>
      </c>
      <c r="B250" s="48">
        <v>96</v>
      </c>
      <c r="C250" s="48"/>
      <c r="D250" s="48"/>
      <c r="E250" s="48"/>
      <c r="F250" s="155">
        <f>SUM(F14,F78,F85,F99,F123,F144,F203,F215,F231,F242,F249)</f>
        <v>130242.30000000002</v>
      </c>
      <c r="G250" s="155">
        <f>SUM(G14,G78,G85,G99,G123,G144,G203,G215,G231,G242,G249)</f>
        <v>131097.40000000002</v>
      </c>
    </row>
    <row r="251" spans="1:7" ht="19.5" thickTop="1">
      <c r="B251" s="57"/>
      <c r="C251" s="50"/>
    </row>
    <row r="252" spans="1:7" ht="18.75">
      <c r="B252" s="57"/>
      <c r="C252" s="50"/>
    </row>
  </sheetData>
  <mergeCells count="12">
    <mergeCell ref="A4:G4"/>
    <mergeCell ref="A3:G3"/>
    <mergeCell ref="A2:G2"/>
    <mergeCell ref="A1:G1"/>
    <mergeCell ref="F12:G12"/>
    <mergeCell ref="A12:A13"/>
    <mergeCell ref="B12:E12"/>
    <mergeCell ref="A10:G10"/>
    <mergeCell ref="A5:G5"/>
    <mergeCell ref="A6:G6"/>
    <mergeCell ref="A7:G7"/>
    <mergeCell ref="A8:G8"/>
  </mergeCells>
  <pageMargins left="0.59055118110236227" right="0.19685039370078741" top="0.19685039370078741" bottom="0.19685039370078741" header="0.51181102362204722" footer="0.51181102362204722"/>
  <pageSetup paperSize="9" scale="8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9"/>
  <sheetViews>
    <sheetView tabSelected="1" zoomScaleNormal="100" workbookViewId="0">
      <selection activeCell="A10" sqref="A10:E10"/>
    </sheetView>
  </sheetViews>
  <sheetFormatPr defaultRowHeight="12.75"/>
  <cols>
    <col min="1" max="1" width="61.7109375" customWidth="1"/>
    <col min="2" max="2" width="15.7109375" style="74" customWidth="1"/>
    <col min="4" max="5" width="11.85546875" customWidth="1"/>
  </cols>
  <sheetData>
    <row r="1" spans="1:7" ht="15.75">
      <c r="A1" s="199" t="s">
        <v>283</v>
      </c>
      <c r="B1" s="199"/>
      <c r="C1" s="199"/>
      <c r="D1" s="199"/>
      <c r="E1" s="199"/>
      <c r="F1" s="1"/>
      <c r="G1" s="1"/>
    </row>
    <row r="2" spans="1:7" ht="15.75">
      <c r="A2" s="199" t="s">
        <v>0</v>
      </c>
      <c r="B2" s="199"/>
      <c r="C2" s="199"/>
      <c r="D2" s="199"/>
      <c r="E2" s="199"/>
      <c r="F2" s="1"/>
      <c r="G2" s="1"/>
    </row>
    <row r="3" spans="1:7" ht="15.75">
      <c r="A3" s="199" t="s">
        <v>257</v>
      </c>
      <c r="B3" s="199"/>
      <c r="C3" s="199"/>
      <c r="D3" s="199"/>
      <c r="E3" s="199"/>
      <c r="F3" s="1"/>
      <c r="G3" s="1"/>
    </row>
    <row r="4" spans="1:7" ht="15.75">
      <c r="A4" s="199" t="s">
        <v>1</v>
      </c>
      <c r="B4" s="199"/>
      <c r="C4" s="199"/>
      <c r="D4" s="199"/>
      <c r="E4" s="199"/>
      <c r="F4" s="1"/>
      <c r="G4" s="1"/>
    </row>
    <row r="5" spans="1:7" ht="15.75">
      <c r="A5" s="199" t="s">
        <v>285</v>
      </c>
      <c r="B5" s="199"/>
      <c r="C5" s="199"/>
      <c r="D5" s="199"/>
      <c r="E5" s="199"/>
      <c r="F5" s="1"/>
      <c r="G5" s="1"/>
    </row>
    <row r="6" spans="1:7" ht="15.75">
      <c r="A6" s="199" t="s">
        <v>286</v>
      </c>
      <c r="B6" s="199"/>
      <c r="C6" s="199"/>
      <c r="D6" s="199"/>
      <c r="E6" s="199"/>
    </row>
    <row r="7" spans="1:7" ht="15.75">
      <c r="A7" s="199"/>
      <c r="B7" s="199"/>
      <c r="C7" s="199"/>
      <c r="D7" s="199"/>
      <c r="E7" s="199"/>
    </row>
    <row r="8" spans="1:7" ht="15.75">
      <c r="A8" s="199"/>
      <c r="B8" s="199"/>
      <c r="C8" s="199"/>
      <c r="D8" s="199"/>
      <c r="E8" s="199"/>
    </row>
    <row r="9" spans="1:7" ht="15.75">
      <c r="A9" s="162"/>
      <c r="B9" s="180"/>
      <c r="C9" s="162"/>
      <c r="D9" s="162"/>
      <c r="E9" s="1"/>
      <c r="F9" s="1"/>
    </row>
    <row r="10" spans="1:7" ht="102.75" customHeight="1">
      <c r="A10" s="203" t="s">
        <v>287</v>
      </c>
      <c r="B10" s="203"/>
      <c r="C10" s="203"/>
      <c r="D10" s="203"/>
      <c r="E10" s="203"/>
    </row>
    <row r="11" spans="1:7" ht="16.5" thickBot="1">
      <c r="A11" s="156"/>
      <c r="B11" s="185"/>
      <c r="C11" s="156"/>
      <c r="D11" s="217" t="s">
        <v>61</v>
      </c>
      <c r="E11" s="217"/>
    </row>
    <row r="12" spans="1:7" ht="19.5" thickBot="1">
      <c r="A12" s="211" t="s">
        <v>219</v>
      </c>
      <c r="B12" s="211" t="s">
        <v>211</v>
      </c>
      <c r="C12" s="213" t="s">
        <v>217</v>
      </c>
      <c r="D12" s="215" t="s">
        <v>218</v>
      </c>
      <c r="E12" s="216"/>
    </row>
    <row r="13" spans="1:7" ht="19.5" thickBot="1">
      <c r="A13" s="212"/>
      <c r="B13" s="212"/>
      <c r="C13" s="214"/>
      <c r="D13" s="198" t="s">
        <v>248</v>
      </c>
      <c r="E13" s="198" t="s">
        <v>281</v>
      </c>
    </row>
    <row r="14" spans="1:7" ht="63">
      <c r="A14" s="85" t="s">
        <v>270</v>
      </c>
      <c r="B14" s="75" t="s">
        <v>123</v>
      </c>
      <c r="C14" s="89"/>
      <c r="D14" s="90">
        <f>SUM(D15,D41)</f>
        <v>70318.600000000006</v>
      </c>
      <c r="E14" s="90">
        <f>SUM(E15,E41)</f>
        <v>69960.800000000003</v>
      </c>
    </row>
    <row r="15" spans="1:7" ht="30">
      <c r="A15" s="68" t="s">
        <v>155</v>
      </c>
      <c r="B15" s="76" t="s">
        <v>158</v>
      </c>
      <c r="C15" s="82"/>
      <c r="D15" s="84">
        <f>SUM(D16,D25,D36)</f>
        <v>69974</v>
      </c>
      <c r="E15" s="84">
        <f>SUM(E16,E25,E36)</f>
        <v>69616.2</v>
      </c>
    </row>
    <row r="16" spans="1:7" ht="15">
      <c r="A16" s="69" t="s">
        <v>156</v>
      </c>
      <c r="B16" s="77" t="s">
        <v>159</v>
      </c>
      <c r="C16" s="82"/>
      <c r="D16" s="84">
        <f>SUM(D17,D19,D21,D23)</f>
        <v>21348</v>
      </c>
      <c r="E16" s="84">
        <f>SUM(E17,E19,E21,E23)</f>
        <v>21348</v>
      </c>
    </row>
    <row r="17" spans="1:5" ht="30">
      <c r="A17" s="70" t="s">
        <v>157</v>
      </c>
      <c r="B17" s="78" t="s">
        <v>160</v>
      </c>
      <c r="C17" s="82"/>
      <c r="D17" s="84">
        <f>SUM(D18)</f>
        <v>7977</v>
      </c>
      <c r="E17" s="84">
        <f>SUM(E18)</f>
        <v>7977</v>
      </c>
    </row>
    <row r="18" spans="1:5" ht="30">
      <c r="A18" s="95" t="s">
        <v>82</v>
      </c>
      <c r="B18" s="77" t="s">
        <v>160</v>
      </c>
      <c r="C18" s="83">
        <v>600</v>
      </c>
      <c r="D18" s="84">
        <v>7977</v>
      </c>
      <c r="E18" s="84">
        <v>7977</v>
      </c>
    </row>
    <row r="19" spans="1:5" ht="90">
      <c r="A19" s="70" t="s">
        <v>161</v>
      </c>
      <c r="B19" s="78" t="s">
        <v>162</v>
      </c>
      <c r="C19" s="82"/>
      <c r="D19" s="84">
        <f>SUM(D20)</f>
        <v>27</v>
      </c>
      <c r="E19" s="84">
        <f>SUM(E20)</f>
        <v>27</v>
      </c>
    </row>
    <row r="20" spans="1:5" ht="30">
      <c r="A20" s="95" t="s">
        <v>82</v>
      </c>
      <c r="B20" s="77" t="s">
        <v>162</v>
      </c>
      <c r="C20" s="83">
        <v>600</v>
      </c>
      <c r="D20" s="84">
        <v>27</v>
      </c>
      <c r="E20" s="84">
        <v>27</v>
      </c>
    </row>
    <row r="21" spans="1:5" ht="105">
      <c r="A21" s="117" t="s">
        <v>236</v>
      </c>
      <c r="B21" s="78" t="s">
        <v>163</v>
      </c>
      <c r="C21" s="82"/>
      <c r="D21" s="84">
        <f>SUM(D22)</f>
        <v>13194</v>
      </c>
      <c r="E21" s="84">
        <f>SUM(E22)</f>
        <v>13194</v>
      </c>
    </row>
    <row r="22" spans="1:5" ht="30">
      <c r="A22" s="95" t="s">
        <v>82</v>
      </c>
      <c r="B22" s="77" t="s">
        <v>163</v>
      </c>
      <c r="C22" s="83">
        <v>600</v>
      </c>
      <c r="D22" s="84">
        <v>13194</v>
      </c>
      <c r="E22" s="84">
        <v>13194</v>
      </c>
    </row>
    <row r="23" spans="1:5" ht="30">
      <c r="A23" s="70" t="s">
        <v>164</v>
      </c>
      <c r="B23" s="78" t="s">
        <v>165</v>
      </c>
      <c r="C23" s="82"/>
      <c r="D23" s="84">
        <f>SUM(D24)</f>
        <v>150</v>
      </c>
      <c r="E23" s="84">
        <f>SUM(E24)</f>
        <v>150</v>
      </c>
    </row>
    <row r="24" spans="1:5" ht="30">
      <c r="A24" s="95" t="s">
        <v>82</v>
      </c>
      <c r="B24" s="77" t="s">
        <v>165</v>
      </c>
      <c r="C24" s="83">
        <v>600</v>
      </c>
      <c r="D24" s="84">
        <v>150</v>
      </c>
      <c r="E24" s="84">
        <v>150</v>
      </c>
    </row>
    <row r="25" spans="1:5" ht="15">
      <c r="A25" s="69" t="s">
        <v>166</v>
      </c>
      <c r="B25" s="77" t="s">
        <v>167</v>
      </c>
      <c r="C25" s="82"/>
      <c r="D25" s="84">
        <f>SUM(D26,D28,D30,D32,D34)</f>
        <v>35648</v>
      </c>
      <c r="E25" s="84">
        <f>SUM(E26,E28,E30,E32,E34)</f>
        <v>35469.1</v>
      </c>
    </row>
    <row r="26" spans="1:5" ht="30">
      <c r="A26" s="70" t="s">
        <v>157</v>
      </c>
      <c r="B26" s="78" t="s">
        <v>168</v>
      </c>
      <c r="C26" s="82"/>
      <c r="D26" s="84">
        <f>SUM(D27)</f>
        <v>10236</v>
      </c>
      <c r="E26" s="84">
        <f>SUM(E27)</f>
        <v>10057.1</v>
      </c>
    </row>
    <row r="27" spans="1:5" ht="30">
      <c r="A27" s="95" t="s">
        <v>82</v>
      </c>
      <c r="B27" s="77" t="s">
        <v>168</v>
      </c>
      <c r="C27" s="83">
        <v>600</v>
      </c>
      <c r="D27" s="84">
        <v>10236</v>
      </c>
      <c r="E27" s="84">
        <v>10057.1</v>
      </c>
    </row>
    <row r="28" spans="1:5" ht="30">
      <c r="A28" s="71" t="s">
        <v>169</v>
      </c>
      <c r="B28" s="78" t="s">
        <v>170</v>
      </c>
      <c r="C28" s="82"/>
      <c r="D28" s="84">
        <f>SUM(D29)</f>
        <v>1322</v>
      </c>
      <c r="E28" s="84">
        <f>SUM(E29)</f>
        <v>1322</v>
      </c>
    </row>
    <row r="29" spans="1:5" ht="30">
      <c r="A29" s="95" t="s">
        <v>82</v>
      </c>
      <c r="B29" s="77" t="s">
        <v>170</v>
      </c>
      <c r="C29" s="83">
        <v>600</v>
      </c>
      <c r="D29" s="84">
        <v>1322</v>
      </c>
      <c r="E29" s="84">
        <v>1322</v>
      </c>
    </row>
    <row r="30" spans="1:5" ht="105">
      <c r="A30" s="117" t="s">
        <v>236</v>
      </c>
      <c r="B30" s="78" t="s">
        <v>171</v>
      </c>
      <c r="C30" s="82"/>
      <c r="D30" s="84">
        <f>SUM(D31)</f>
        <v>23305</v>
      </c>
      <c r="E30" s="84">
        <f>SUM(E31)</f>
        <v>23305</v>
      </c>
    </row>
    <row r="31" spans="1:5" ht="30">
      <c r="A31" s="95" t="s">
        <v>82</v>
      </c>
      <c r="B31" s="77" t="s">
        <v>171</v>
      </c>
      <c r="C31" s="83">
        <v>600</v>
      </c>
      <c r="D31" s="84">
        <v>23305</v>
      </c>
      <c r="E31" s="84">
        <v>23305</v>
      </c>
    </row>
    <row r="32" spans="1:5" ht="45">
      <c r="A32" s="70" t="s">
        <v>172</v>
      </c>
      <c r="B32" s="78" t="s">
        <v>173</v>
      </c>
      <c r="C32" s="82"/>
      <c r="D32" s="84">
        <f>SUM(D33)</f>
        <v>474</v>
      </c>
      <c r="E32" s="84">
        <f>SUM(E33)</f>
        <v>474</v>
      </c>
    </row>
    <row r="33" spans="1:5" ht="30">
      <c r="A33" s="95" t="s">
        <v>82</v>
      </c>
      <c r="B33" s="77" t="s">
        <v>173</v>
      </c>
      <c r="C33" s="83">
        <v>600</v>
      </c>
      <c r="D33" s="84">
        <v>474</v>
      </c>
      <c r="E33" s="84">
        <v>474</v>
      </c>
    </row>
    <row r="34" spans="1:5" ht="45">
      <c r="A34" s="117" t="s">
        <v>262</v>
      </c>
      <c r="B34" s="15" t="s">
        <v>263</v>
      </c>
      <c r="C34" s="15"/>
      <c r="D34" s="158">
        <f>SUM(D35)</f>
        <v>311</v>
      </c>
      <c r="E34" s="158">
        <f>SUM(E35)</f>
        <v>311</v>
      </c>
    </row>
    <row r="35" spans="1:5" ht="30">
      <c r="A35" s="95" t="s">
        <v>82</v>
      </c>
      <c r="B35" s="13" t="s">
        <v>263</v>
      </c>
      <c r="C35" s="13" t="s">
        <v>79</v>
      </c>
      <c r="D35" s="158">
        <v>311</v>
      </c>
      <c r="E35" s="158">
        <v>311</v>
      </c>
    </row>
    <row r="36" spans="1:5" ht="15">
      <c r="A36" s="69" t="s">
        <v>174</v>
      </c>
      <c r="B36" s="77" t="s">
        <v>175</v>
      </c>
      <c r="C36" s="82"/>
      <c r="D36" s="84">
        <f>SUM(D37,D39)</f>
        <v>12978</v>
      </c>
      <c r="E36" s="84">
        <f>SUM(E37,E39)</f>
        <v>12799.1</v>
      </c>
    </row>
    <row r="37" spans="1:5" ht="30">
      <c r="A37" s="70" t="s">
        <v>157</v>
      </c>
      <c r="B37" s="78" t="s">
        <v>176</v>
      </c>
      <c r="C37" s="82"/>
      <c r="D37" s="84">
        <f>SUM(D38)</f>
        <v>12050</v>
      </c>
      <c r="E37" s="84">
        <f>SUM(E38)</f>
        <v>11871.1</v>
      </c>
    </row>
    <row r="38" spans="1:5" ht="30">
      <c r="A38" s="95" t="s">
        <v>82</v>
      </c>
      <c r="B38" s="77" t="s">
        <v>176</v>
      </c>
      <c r="C38" s="83">
        <v>600</v>
      </c>
      <c r="D38" s="84">
        <v>12050</v>
      </c>
      <c r="E38" s="84">
        <v>11871.1</v>
      </c>
    </row>
    <row r="39" spans="1:5" ht="105">
      <c r="A39" s="117" t="s">
        <v>236</v>
      </c>
      <c r="B39" s="78" t="s">
        <v>235</v>
      </c>
      <c r="C39" s="82"/>
      <c r="D39" s="158">
        <f>SUM(D40)</f>
        <v>928</v>
      </c>
      <c r="E39" s="158">
        <f>SUM(E40)</f>
        <v>928</v>
      </c>
    </row>
    <row r="40" spans="1:5" ht="30">
      <c r="A40" s="95" t="s">
        <v>82</v>
      </c>
      <c r="B40" s="77" t="s">
        <v>235</v>
      </c>
      <c r="C40" s="83">
        <v>600</v>
      </c>
      <c r="D40" s="158">
        <v>928</v>
      </c>
      <c r="E40" s="158">
        <v>928</v>
      </c>
    </row>
    <row r="41" spans="1:5" ht="30">
      <c r="A41" s="68" t="s">
        <v>184</v>
      </c>
      <c r="B41" s="76" t="s">
        <v>124</v>
      </c>
      <c r="C41" s="82"/>
      <c r="D41" s="84">
        <f>SUM(D42)</f>
        <v>344.6</v>
      </c>
      <c r="E41" s="84">
        <f>SUM(E42)</f>
        <v>344.6</v>
      </c>
    </row>
    <row r="42" spans="1:5" ht="15">
      <c r="A42" s="69" t="s">
        <v>122</v>
      </c>
      <c r="B42" s="77" t="s">
        <v>125</v>
      </c>
      <c r="C42" s="82"/>
      <c r="D42" s="84">
        <f>SUM(D43,)</f>
        <v>344.6</v>
      </c>
      <c r="E42" s="84">
        <f>SUM(E43,)</f>
        <v>344.6</v>
      </c>
    </row>
    <row r="43" spans="1:5" ht="30">
      <c r="A43" s="70" t="s">
        <v>185</v>
      </c>
      <c r="B43" s="78" t="s">
        <v>186</v>
      </c>
      <c r="C43" s="82"/>
      <c r="D43" s="84">
        <f>SUM(D44)</f>
        <v>344.6</v>
      </c>
      <c r="E43" s="84">
        <f>SUM(E44)</f>
        <v>344.6</v>
      </c>
    </row>
    <row r="44" spans="1:5" ht="30">
      <c r="A44" s="95" t="s">
        <v>82</v>
      </c>
      <c r="B44" s="77" t="s">
        <v>186</v>
      </c>
      <c r="C44" s="83">
        <v>600</v>
      </c>
      <c r="D44" s="84">
        <v>344.6</v>
      </c>
      <c r="E44" s="84">
        <v>344.6</v>
      </c>
    </row>
    <row r="45" spans="1:5" ht="47.25">
      <c r="A45" s="80" t="s">
        <v>271</v>
      </c>
      <c r="B45" s="79" t="s">
        <v>151</v>
      </c>
      <c r="C45" s="87"/>
      <c r="D45" s="88">
        <f>SUM(D46)</f>
        <v>12891.6</v>
      </c>
      <c r="E45" s="88">
        <f>SUM(E46)</f>
        <v>13112.7</v>
      </c>
    </row>
    <row r="46" spans="1:5" ht="45">
      <c r="A46" s="68" t="s">
        <v>149</v>
      </c>
      <c r="B46" s="76" t="s">
        <v>152</v>
      </c>
      <c r="C46" s="82"/>
      <c r="D46" s="84">
        <f>SUM(D47,D50)</f>
        <v>12891.6</v>
      </c>
      <c r="E46" s="84">
        <f>SUM(E47,E50)</f>
        <v>13112.7</v>
      </c>
    </row>
    <row r="47" spans="1:5" ht="30">
      <c r="A47" s="69" t="s">
        <v>187</v>
      </c>
      <c r="B47" s="77" t="s">
        <v>188</v>
      </c>
      <c r="C47" s="82"/>
      <c r="D47" s="84">
        <f>SUM(D48)</f>
        <v>12291.6</v>
      </c>
      <c r="E47" s="84">
        <f>SUM(E48)</f>
        <v>12112.7</v>
      </c>
    </row>
    <row r="48" spans="1:5" ht="30">
      <c r="A48" s="70" t="s">
        <v>190</v>
      </c>
      <c r="B48" s="78" t="s">
        <v>189</v>
      </c>
      <c r="C48" s="82"/>
      <c r="D48" s="84">
        <f>SUM(D49)</f>
        <v>12291.6</v>
      </c>
      <c r="E48" s="84">
        <f>SUM(E49)</f>
        <v>12112.7</v>
      </c>
    </row>
    <row r="49" spans="1:5" ht="30">
      <c r="A49" s="95" t="s">
        <v>82</v>
      </c>
      <c r="B49" s="77" t="s">
        <v>189</v>
      </c>
      <c r="C49" s="83">
        <v>600</v>
      </c>
      <c r="D49" s="157">
        <v>12291.6</v>
      </c>
      <c r="E49" s="157">
        <v>12112.7</v>
      </c>
    </row>
    <row r="50" spans="1:5" ht="30">
      <c r="A50" s="69" t="s">
        <v>150</v>
      </c>
      <c r="B50" s="77" t="s">
        <v>153</v>
      </c>
      <c r="C50" s="82"/>
      <c r="D50" s="84">
        <f>SUM(D51,D53)</f>
        <v>600</v>
      </c>
      <c r="E50" s="84">
        <f>SUM(E51,E53)</f>
        <v>1000</v>
      </c>
    </row>
    <row r="51" spans="1:5" ht="75">
      <c r="A51" s="70" t="s">
        <v>269</v>
      </c>
      <c r="B51" s="78" t="s">
        <v>154</v>
      </c>
      <c r="C51" s="82"/>
      <c r="D51" s="84">
        <f>SUM(D52)</f>
        <v>200</v>
      </c>
      <c r="E51" s="84">
        <f>SUM(E52)</f>
        <v>200</v>
      </c>
    </row>
    <row r="52" spans="1:5" ht="15">
      <c r="A52" s="95" t="s">
        <v>27</v>
      </c>
      <c r="B52" s="77" t="s">
        <v>154</v>
      </c>
      <c r="C52" s="83">
        <v>500</v>
      </c>
      <c r="D52" s="84">
        <v>200</v>
      </c>
      <c r="E52" s="84">
        <v>200</v>
      </c>
    </row>
    <row r="53" spans="1:5" ht="75">
      <c r="A53" s="101" t="s">
        <v>268</v>
      </c>
      <c r="B53" s="15" t="s">
        <v>261</v>
      </c>
      <c r="C53" s="13"/>
      <c r="D53" s="157">
        <f>SUM(D54)</f>
        <v>400</v>
      </c>
      <c r="E53" s="157">
        <f>SUM(E54)</f>
        <v>800</v>
      </c>
    </row>
    <row r="54" spans="1:5" ht="15">
      <c r="A54" s="95" t="s">
        <v>27</v>
      </c>
      <c r="B54" s="13" t="s">
        <v>261</v>
      </c>
      <c r="C54" s="13" t="s">
        <v>80</v>
      </c>
      <c r="D54" s="157">
        <v>400</v>
      </c>
      <c r="E54" s="157">
        <v>800</v>
      </c>
    </row>
    <row r="55" spans="1:5" ht="63">
      <c r="A55" s="187" t="s">
        <v>272</v>
      </c>
      <c r="B55" s="160" t="s">
        <v>250</v>
      </c>
      <c r="C55" s="18"/>
      <c r="D55" s="107">
        <f>SUM(D56)</f>
        <v>80</v>
      </c>
      <c r="E55" s="107">
        <f>SUM(E56)</f>
        <v>72</v>
      </c>
    </row>
    <row r="56" spans="1:5" ht="30">
      <c r="A56" s="116" t="s">
        <v>252</v>
      </c>
      <c r="B56" s="18" t="s">
        <v>253</v>
      </c>
      <c r="C56" s="9"/>
      <c r="D56" s="188">
        <f t="shared" ref="D56:E58" si="0">SUM(D57)</f>
        <v>80</v>
      </c>
      <c r="E56" s="188">
        <f t="shared" si="0"/>
        <v>72</v>
      </c>
    </row>
    <row r="57" spans="1:5" ht="30">
      <c r="A57" s="101" t="s">
        <v>254</v>
      </c>
      <c r="B57" s="15" t="s">
        <v>255</v>
      </c>
      <c r="C57" s="9"/>
      <c r="D57" s="188">
        <f t="shared" si="0"/>
        <v>80</v>
      </c>
      <c r="E57" s="188">
        <f t="shared" si="0"/>
        <v>72</v>
      </c>
    </row>
    <row r="58" spans="1:5" ht="30">
      <c r="A58" s="101" t="s">
        <v>266</v>
      </c>
      <c r="B58" s="15" t="s">
        <v>256</v>
      </c>
      <c r="C58" s="9"/>
      <c r="D58" s="188">
        <f t="shared" si="0"/>
        <v>80</v>
      </c>
      <c r="E58" s="188">
        <f t="shared" si="0"/>
        <v>72</v>
      </c>
    </row>
    <row r="59" spans="1:5" ht="15">
      <c r="A59" s="95" t="s">
        <v>27</v>
      </c>
      <c r="B59" s="13" t="s">
        <v>256</v>
      </c>
      <c r="C59" s="10" t="s">
        <v>80</v>
      </c>
      <c r="D59" s="188">
        <v>80</v>
      </c>
      <c r="E59" s="188">
        <v>72</v>
      </c>
    </row>
    <row r="60" spans="1:5" ht="78.75">
      <c r="A60" s="81" t="s">
        <v>273</v>
      </c>
      <c r="B60" s="79" t="s">
        <v>143</v>
      </c>
      <c r="C60" s="87"/>
      <c r="D60" s="88">
        <f>SUM(D61)</f>
        <v>1037.4000000000001</v>
      </c>
      <c r="E60" s="88">
        <f>SUM(E61)</f>
        <v>1027.7</v>
      </c>
    </row>
    <row r="61" spans="1:5" ht="45">
      <c r="A61" s="68" t="s">
        <v>141</v>
      </c>
      <c r="B61" s="76" t="s">
        <v>144</v>
      </c>
      <c r="C61" s="82"/>
      <c r="D61" s="84">
        <f>SUM(D62)</f>
        <v>1037.4000000000001</v>
      </c>
      <c r="E61" s="84">
        <f>SUM(E62)</f>
        <v>1027.7</v>
      </c>
    </row>
    <row r="62" spans="1:5" ht="45">
      <c r="A62" s="69" t="s">
        <v>142</v>
      </c>
      <c r="B62" s="77" t="s">
        <v>146</v>
      </c>
      <c r="C62" s="82"/>
      <c r="D62" s="84">
        <f>SUM(D63,D65)</f>
        <v>1037.4000000000001</v>
      </c>
      <c r="E62" s="84">
        <f>SUM(E63,E65)</f>
        <v>1027.7</v>
      </c>
    </row>
    <row r="63" spans="1:5" ht="45">
      <c r="A63" s="70" t="s">
        <v>239</v>
      </c>
      <c r="B63" s="78" t="s">
        <v>147</v>
      </c>
      <c r="C63" s="82"/>
      <c r="D63" s="84">
        <f>SUM(D64)</f>
        <v>375.4</v>
      </c>
      <c r="E63" s="84">
        <f>SUM(E64)</f>
        <v>365.7</v>
      </c>
    </row>
    <row r="64" spans="1:5" ht="30">
      <c r="A64" s="95" t="s">
        <v>114</v>
      </c>
      <c r="B64" s="77" t="s">
        <v>147</v>
      </c>
      <c r="C64" s="83">
        <v>200</v>
      </c>
      <c r="D64" s="84">
        <v>375.4</v>
      </c>
      <c r="E64" s="84">
        <v>365.7</v>
      </c>
    </row>
    <row r="65" spans="1:5" ht="60">
      <c r="A65" s="70" t="s">
        <v>145</v>
      </c>
      <c r="B65" s="78" t="s">
        <v>148</v>
      </c>
      <c r="C65" s="82"/>
      <c r="D65" s="84">
        <f>SUM(D66)</f>
        <v>662</v>
      </c>
      <c r="E65" s="84">
        <f>SUM(E66)</f>
        <v>662</v>
      </c>
    </row>
    <row r="66" spans="1:5" ht="15">
      <c r="A66" s="95" t="s">
        <v>27</v>
      </c>
      <c r="B66" s="77" t="s">
        <v>148</v>
      </c>
      <c r="C66" s="83">
        <v>500</v>
      </c>
      <c r="D66" s="84">
        <v>662</v>
      </c>
      <c r="E66" s="84">
        <v>662</v>
      </c>
    </row>
    <row r="67" spans="1:5" ht="78.75">
      <c r="A67" s="81" t="s">
        <v>274</v>
      </c>
      <c r="B67" s="79" t="s">
        <v>129</v>
      </c>
      <c r="C67" s="87"/>
      <c r="D67" s="88">
        <f>SUM(D68,D76)</f>
        <v>15272</v>
      </c>
      <c r="E67" s="88">
        <f>SUM(E68,E76)</f>
        <v>15772</v>
      </c>
    </row>
    <row r="68" spans="1:5" ht="60">
      <c r="A68" s="68" t="s">
        <v>134</v>
      </c>
      <c r="B68" s="76" t="s">
        <v>130</v>
      </c>
      <c r="C68" s="82"/>
      <c r="D68" s="84">
        <f>SUM(D69)</f>
        <v>14949</v>
      </c>
      <c r="E68" s="84">
        <f>SUM(E69)</f>
        <v>15471</v>
      </c>
    </row>
    <row r="69" spans="1:5" ht="45">
      <c r="A69" s="69" t="s">
        <v>135</v>
      </c>
      <c r="B69" s="77" t="s">
        <v>131</v>
      </c>
      <c r="C69" s="82"/>
      <c r="D69" s="84">
        <f>SUM(D70,D72,D75)</f>
        <v>14949</v>
      </c>
      <c r="E69" s="84">
        <f>SUM(E70,E72,E75)</f>
        <v>15471</v>
      </c>
    </row>
    <row r="70" spans="1:5" ht="45">
      <c r="A70" s="70" t="s">
        <v>137</v>
      </c>
      <c r="B70" s="78" t="s">
        <v>138</v>
      </c>
      <c r="C70" s="82"/>
      <c r="D70" s="84">
        <f>SUM(D71)</f>
        <v>3105.6</v>
      </c>
      <c r="E70" s="84">
        <f>SUM(E71)</f>
        <v>3256.9</v>
      </c>
    </row>
    <row r="71" spans="1:5" ht="30">
      <c r="A71" s="95" t="s">
        <v>114</v>
      </c>
      <c r="B71" s="77" t="s">
        <v>138</v>
      </c>
      <c r="C71" s="83">
        <v>200</v>
      </c>
      <c r="D71" s="84">
        <v>3105.6</v>
      </c>
      <c r="E71" s="84">
        <v>3256.9</v>
      </c>
    </row>
    <row r="72" spans="1:5" ht="60">
      <c r="A72" s="71" t="s">
        <v>139</v>
      </c>
      <c r="B72" s="78" t="s">
        <v>140</v>
      </c>
      <c r="C72" s="82"/>
      <c r="D72" s="84">
        <f>SUM(D73)</f>
        <v>11725</v>
      </c>
      <c r="E72" s="84">
        <f>SUM(E73)</f>
        <v>12092</v>
      </c>
    </row>
    <row r="73" spans="1:5" ht="30">
      <c r="A73" s="95" t="s">
        <v>114</v>
      </c>
      <c r="B73" s="77" t="s">
        <v>140</v>
      </c>
      <c r="C73" s="83">
        <v>200</v>
      </c>
      <c r="D73" s="84">
        <v>11725</v>
      </c>
      <c r="E73" s="84">
        <v>12092</v>
      </c>
    </row>
    <row r="74" spans="1:5" ht="75">
      <c r="A74" s="101" t="s">
        <v>225</v>
      </c>
      <c r="B74" s="15" t="s">
        <v>249</v>
      </c>
      <c r="C74" s="13"/>
      <c r="D74" s="157">
        <f>SUM(D75)</f>
        <v>118.4</v>
      </c>
      <c r="E74" s="157">
        <f>SUM(E75)</f>
        <v>122.1</v>
      </c>
    </row>
    <row r="75" spans="1:5" ht="30">
      <c r="A75" s="95" t="s">
        <v>114</v>
      </c>
      <c r="B75" s="13" t="s">
        <v>249</v>
      </c>
      <c r="C75" s="13" t="s">
        <v>75</v>
      </c>
      <c r="D75" s="157">
        <v>118.4</v>
      </c>
      <c r="E75" s="171">
        <v>122.1</v>
      </c>
    </row>
    <row r="76" spans="1:5" ht="45">
      <c r="A76" s="68" t="s">
        <v>126</v>
      </c>
      <c r="B76" s="76" t="s">
        <v>136</v>
      </c>
      <c r="C76" s="82"/>
      <c r="D76" s="84">
        <f t="shared" ref="D76:E78" si="1">SUM(D77)</f>
        <v>323</v>
      </c>
      <c r="E76" s="84">
        <f t="shared" si="1"/>
        <v>301</v>
      </c>
    </row>
    <row r="77" spans="1:5" ht="45">
      <c r="A77" s="69" t="s">
        <v>127</v>
      </c>
      <c r="B77" s="77" t="s">
        <v>132</v>
      </c>
      <c r="C77" s="82"/>
      <c r="D77" s="84">
        <f t="shared" si="1"/>
        <v>323</v>
      </c>
      <c r="E77" s="84">
        <f t="shared" si="1"/>
        <v>301</v>
      </c>
    </row>
    <row r="78" spans="1:5" ht="60">
      <c r="A78" s="71" t="s">
        <v>128</v>
      </c>
      <c r="B78" s="78" t="s">
        <v>220</v>
      </c>
      <c r="C78" s="82"/>
      <c r="D78" s="84">
        <f t="shared" si="1"/>
        <v>323</v>
      </c>
      <c r="E78" s="84">
        <f t="shared" si="1"/>
        <v>301</v>
      </c>
    </row>
    <row r="79" spans="1:5" ht="30">
      <c r="A79" s="95" t="s">
        <v>114</v>
      </c>
      <c r="B79" s="77" t="s">
        <v>220</v>
      </c>
      <c r="C79" s="83">
        <v>200</v>
      </c>
      <c r="D79" s="84">
        <v>323</v>
      </c>
      <c r="E79" s="84">
        <v>301</v>
      </c>
    </row>
    <row r="80" spans="1:5" ht="110.25">
      <c r="A80" s="81" t="s">
        <v>275</v>
      </c>
      <c r="B80" s="79" t="s">
        <v>94</v>
      </c>
      <c r="C80" s="87"/>
      <c r="D80" s="88">
        <f>SUM(D81,D110,D114)</f>
        <v>23096.3</v>
      </c>
      <c r="E80" s="88">
        <f>SUM(E81,E110,E114)</f>
        <v>21798.500000000004</v>
      </c>
    </row>
    <row r="81" spans="1:5" ht="45">
      <c r="A81" s="68" t="s">
        <v>87</v>
      </c>
      <c r="B81" s="76" t="s">
        <v>95</v>
      </c>
      <c r="C81" s="82"/>
      <c r="D81" s="84">
        <f>SUM(D82,D89)</f>
        <v>19682.3</v>
      </c>
      <c r="E81" s="84">
        <f>SUM(E82,E89)</f>
        <v>18515.600000000002</v>
      </c>
    </row>
    <row r="82" spans="1:5" ht="30">
      <c r="A82" s="69" t="s">
        <v>88</v>
      </c>
      <c r="B82" s="77" t="s">
        <v>96</v>
      </c>
      <c r="C82" s="82"/>
      <c r="D82" s="84">
        <f>SUM(D83,D87)</f>
        <v>18479</v>
      </c>
      <c r="E82" s="84">
        <f>SUM(E83,E87)</f>
        <v>17238.2</v>
      </c>
    </row>
    <row r="83" spans="1:5" ht="30">
      <c r="A83" s="70" t="s">
        <v>212</v>
      </c>
      <c r="B83" s="78" t="s">
        <v>86</v>
      </c>
      <c r="C83" s="82"/>
      <c r="D83" s="84">
        <f>SUM(D84:D86)</f>
        <v>17543</v>
      </c>
      <c r="E83" s="84">
        <f>SUM(E84:E86)</f>
        <v>16302.2</v>
      </c>
    </row>
    <row r="84" spans="1:5" ht="60">
      <c r="A84" s="95" t="s">
        <v>72</v>
      </c>
      <c r="B84" s="77" t="s">
        <v>86</v>
      </c>
      <c r="C84" s="83">
        <v>100</v>
      </c>
      <c r="D84" s="84">
        <v>15004.3</v>
      </c>
      <c r="E84" s="84">
        <v>14396.7</v>
      </c>
    </row>
    <row r="85" spans="1:5" ht="30">
      <c r="A85" s="95" t="s">
        <v>114</v>
      </c>
      <c r="B85" s="77" t="s">
        <v>86</v>
      </c>
      <c r="C85" s="83">
        <v>200</v>
      </c>
      <c r="D85" s="84">
        <v>2470</v>
      </c>
      <c r="E85" s="84">
        <v>1836.8</v>
      </c>
    </row>
    <row r="86" spans="1:5" ht="15">
      <c r="A86" s="95" t="s">
        <v>73</v>
      </c>
      <c r="B86" s="77" t="s">
        <v>86</v>
      </c>
      <c r="C86" s="83">
        <v>800</v>
      </c>
      <c r="D86" s="84">
        <v>68.7</v>
      </c>
      <c r="E86" s="84">
        <v>68.7</v>
      </c>
    </row>
    <row r="87" spans="1:5" ht="15">
      <c r="A87" s="70" t="s">
        <v>192</v>
      </c>
      <c r="B87" s="78" t="s">
        <v>191</v>
      </c>
      <c r="C87" s="82"/>
      <c r="D87" s="84">
        <f>SUM(D88)</f>
        <v>936</v>
      </c>
      <c r="E87" s="84">
        <f>SUM(E88)</f>
        <v>936</v>
      </c>
    </row>
    <row r="88" spans="1:5" ht="15">
      <c r="A88" s="95" t="s">
        <v>77</v>
      </c>
      <c r="B88" s="77" t="s">
        <v>191</v>
      </c>
      <c r="C88" s="83">
        <v>300</v>
      </c>
      <c r="D88" s="84">
        <v>936</v>
      </c>
      <c r="E88" s="84">
        <v>936</v>
      </c>
    </row>
    <row r="89" spans="1:5" ht="30">
      <c r="A89" s="69" t="s">
        <v>89</v>
      </c>
      <c r="B89" s="77" t="s">
        <v>97</v>
      </c>
      <c r="C89" s="82"/>
      <c r="D89" s="84">
        <f>SUM(D90,D92,D94,D96,D99,D102,D106,D108,D104)</f>
        <v>1203.3000000000002</v>
      </c>
      <c r="E89" s="84">
        <f>SUM(E90,E92,E94,E96,E99,E102,E106,E108,E104)</f>
        <v>1277.4000000000001</v>
      </c>
    </row>
    <row r="90" spans="1:5" ht="75">
      <c r="A90" s="71" t="s">
        <v>194</v>
      </c>
      <c r="B90" s="78" t="s">
        <v>193</v>
      </c>
      <c r="C90" s="82"/>
      <c r="D90" s="84">
        <f>SUM(D91)</f>
        <v>58.8</v>
      </c>
      <c r="E90" s="84">
        <f>SUM(E91)</f>
        <v>58.8</v>
      </c>
    </row>
    <row r="91" spans="1:5" ht="15">
      <c r="A91" s="95" t="s">
        <v>77</v>
      </c>
      <c r="B91" s="77" t="s">
        <v>193</v>
      </c>
      <c r="C91" s="83">
        <v>300</v>
      </c>
      <c r="D91" s="84">
        <v>58.8</v>
      </c>
      <c r="E91" s="84">
        <v>58.8</v>
      </c>
    </row>
    <row r="92" spans="1:5" ht="120">
      <c r="A92" s="70" t="s">
        <v>98</v>
      </c>
      <c r="B92" s="78" t="s">
        <v>99</v>
      </c>
      <c r="C92" s="82"/>
      <c r="D92" s="84">
        <f>SUM(D93)</f>
        <v>1</v>
      </c>
      <c r="E92" s="84">
        <f>SUM(E93)</f>
        <v>1</v>
      </c>
    </row>
    <row r="93" spans="1:5" ht="30">
      <c r="A93" s="95" t="s">
        <v>114</v>
      </c>
      <c r="B93" s="77" t="s">
        <v>99</v>
      </c>
      <c r="C93" s="83">
        <v>200</v>
      </c>
      <c r="D93" s="84">
        <v>1</v>
      </c>
      <c r="E93" s="84">
        <v>1</v>
      </c>
    </row>
    <row r="94" spans="1:5" ht="45">
      <c r="A94" s="72" t="s">
        <v>100</v>
      </c>
      <c r="B94" s="78" t="s">
        <v>101</v>
      </c>
      <c r="C94" s="82"/>
      <c r="D94" s="84">
        <f>SUM(D95)</f>
        <v>1</v>
      </c>
      <c r="E94" s="84">
        <f>SUM(E95)</f>
        <v>1</v>
      </c>
    </row>
    <row r="95" spans="1:5" ht="60">
      <c r="A95" s="95" t="s">
        <v>72</v>
      </c>
      <c r="B95" s="77" t="s">
        <v>101</v>
      </c>
      <c r="C95" s="83">
        <v>100</v>
      </c>
      <c r="D95" s="84">
        <v>1</v>
      </c>
      <c r="E95" s="84">
        <v>1</v>
      </c>
    </row>
    <row r="96" spans="1:5" ht="45">
      <c r="A96" s="71" t="s">
        <v>102</v>
      </c>
      <c r="B96" s="78" t="s">
        <v>103</v>
      </c>
      <c r="C96" s="82"/>
      <c r="D96" s="84">
        <f>SUM(D97:D98)</f>
        <v>382</v>
      </c>
      <c r="E96" s="84">
        <f>SUM(E97:E98)</f>
        <v>387</v>
      </c>
    </row>
    <row r="97" spans="1:5" ht="60">
      <c r="A97" s="95" t="s">
        <v>72</v>
      </c>
      <c r="B97" s="77" t="s">
        <v>103</v>
      </c>
      <c r="C97" s="83">
        <v>100</v>
      </c>
      <c r="D97" s="84">
        <v>338.1</v>
      </c>
      <c r="E97" s="84">
        <v>338.1</v>
      </c>
    </row>
    <row r="98" spans="1:5" ht="30">
      <c r="A98" s="95" t="s">
        <v>114</v>
      </c>
      <c r="B98" s="77" t="s">
        <v>103</v>
      </c>
      <c r="C98" s="83">
        <v>200</v>
      </c>
      <c r="D98" s="84">
        <v>43.9</v>
      </c>
      <c r="E98" s="84">
        <v>48.9</v>
      </c>
    </row>
    <row r="99" spans="1:5" ht="45">
      <c r="A99" s="70" t="s">
        <v>104</v>
      </c>
      <c r="B99" s="78" t="s">
        <v>105</v>
      </c>
      <c r="C99" s="82"/>
      <c r="D99" s="84">
        <f>SUM(D100:D101)</f>
        <v>51</v>
      </c>
      <c r="E99" s="84">
        <f>SUM(E100:E101)</f>
        <v>51</v>
      </c>
    </row>
    <row r="100" spans="1:5" ht="60">
      <c r="A100" s="95" t="s">
        <v>72</v>
      </c>
      <c r="B100" s="77" t="s">
        <v>105</v>
      </c>
      <c r="C100" s="83">
        <v>100</v>
      </c>
      <c r="D100" s="84">
        <v>17</v>
      </c>
      <c r="E100" s="84">
        <v>17</v>
      </c>
    </row>
    <row r="101" spans="1:5" ht="30">
      <c r="A101" s="95" t="s">
        <v>114</v>
      </c>
      <c r="B101" s="77" t="s">
        <v>105</v>
      </c>
      <c r="C101" s="83">
        <v>200</v>
      </c>
      <c r="D101" s="84">
        <v>34</v>
      </c>
      <c r="E101" s="84">
        <v>34</v>
      </c>
    </row>
    <row r="102" spans="1:5" ht="60">
      <c r="A102" s="70" t="s">
        <v>106</v>
      </c>
      <c r="B102" s="78" t="s">
        <v>107</v>
      </c>
      <c r="C102" s="82"/>
      <c r="D102" s="84">
        <f>SUM(D103)</f>
        <v>11</v>
      </c>
      <c r="E102" s="84">
        <f>SUM(E103)</f>
        <v>11</v>
      </c>
    </row>
    <row r="103" spans="1:5" ht="30">
      <c r="A103" s="95" t="s">
        <v>114</v>
      </c>
      <c r="B103" s="77" t="s">
        <v>107</v>
      </c>
      <c r="C103" s="83">
        <v>200</v>
      </c>
      <c r="D103" s="84">
        <v>11</v>
      </c>
      <c r="E103" s="84">
        <v>11</v>
      </c>
    </row>
    <row r="104" spans="1:5" ht="60">
      <c r="A104" s="101" t="s">
        <v>244</v>
      </c>
      <c r="B104" s="78" t="s">
        <v>245</v>
      </c>
      <c r="C104" s="83"/>
      <c r="D104" s="84">
        <f>SUM(D105)</f>
        <v>89</v>
      </c>
      <c r="E104" s="84">
        <f>SUM(E105)</f>
        <v>89</v>
      </c>
    </row>
    <row r="105" spans="1:5" ht="15">
      <c r="A105" s="95" t="s">
        <v>27</v>
      </c>
      <c r="B105" s="77" t="s">
        <v>245</v>
      </c>
      <c r="C105" s="83">
        <v>500</v>
      </c>
      <c r="D105" s="84">
        <v>89</v>
      </c>
      <c r="E105" s="84">
        <v>89</v>
      </c>
    </row>
    <row r="106" spans="1:5" ht="45">
      <c r="A106" s="70" t="s">
        <v>90</v>
      </c>
      <c r="B106" s="78" t="s">
        <v>121</v>
      </c>
      <c r="C106" s="82"/>
      <c r="D106" s="84">
        <f>SUM(D107)</f>
        <v>607.1</v>
      </c>
      <c r="E106" s="84">
        <f>SUM(E107)</f>
        <v>634.20000000000005</v>
      </c>
    </row>
    <row r="107" spans="1:5" ht="15">
      <c r="A107" s="95" t="s">
        <v>27</v>
      </c>
      <c r="B107" s="77" t="s">
        <v>121</v>
      </c>
      <c r="C107" s="83">
        <v>500</v>
      </c>
      <c r="D107" s="84">
        <v>607.1</v>
      </c>
      <c r="E107" s="84">
        <v>634.20000000000005</v>
      </c>
    </row>
    <row r="108" spans="1:5" ht="45">
      <c r="A108" s="169" t="s">
        <v>242</v>
      </c>
      <c r="B108" s="9" t="s">
        <v>241</v>
      </c>
      <c r="C108" s="10"/>
      <c r="D108" s="158">
        <f>SUM(D109)</f>
        <v>2.4</v>
      </c>
      <c r="E108" s="158">
        <f>SUM(E109)</f>
        <v>44.4</v>
      </c>
    </row>
    <row r="109" spans="1:5" ht="30">
      <c r="A109" s="95" t="s">
        <v>81</v>
      </c>
      <c r="B109" s="10" t="s">
        <v>241</v>
      </c>
      <c r="C109" s="10" t="s">
        <v>75</v>
      </c>
      <c r="D109" s="158">
        <v>2.4</v>
      </c>
      <c r="E109" s="158">
        <v>44.4</v>
      </c>
    </row>
    <row r="110" spans="1:5" ht="30">
      <c r="A110" s="68" t="s">
        <v>115</v>
      </c>
      <c r="B110" s="76" t="s">
        <v>119</v>
      </c>
      <c r="C110" s="82"/>
      <c r="D110" s="84">
        <f>SUM(D112)</f>
        <v>1913</v>
      </c>
      <c r="E110" s="84">
        <f>SUM(E112)</f>
        <v>1863.9</v>
      </c>
    </row>
    <row r="111" spans="1:5" ht="30">
      <c r="A111" s="69" t="s">
        <v>116</v>
      </c>
      <c r="B111" s="77" t="s">
        <v>118</v>
      </c>
      <c r="C111" s="82"/>
      <c r="D111" s="84">
        <f>SUM(D112)</f>
        <v>1913</v>
      </c>
      <c r="E111" s="84">
        <f>SUM(E112)</f>
        <v>1863.9</v>
      </c>
    </row>
    <row r="112" spans="1:5" ht="15">
      <c r="A112" s="70" t="s">
        <v>117</v>
      </c>
      <c r="B112" s="78" t="s">
        <v>120</v>
      </c>
      <c r="C112" s="82"/>
      <c r="D112" s="84">
        <f>SUM(D113:D113)</f>
        <v>1913</v>
      </c>
      <c r="E112" s="84">
        <f>SUM(E113:E113)</f>
        <v>1863.9</v>
      </c>
    </row>
    <row r="113" spans="1:5" ht="60">
      <c r="A113" s="95" t="s">
        <v>72</v>
      </c>
      <c r="B113" s="77" t="s">
        <v>120</v>
      </c>
      <c r="C113" s="83">
        <v>100</v>
      </c>
      <c r="D113" s="84">
        <v>1913</v>
      </c>
      <c r="E113" s="84">
        <v>1863.9</v>
      </c>
    </row>
    <row r="114" spans="1:5" ht="45">
      <c r="A114" s="68" t="s">
        <v>108</v>
      </c>
      <c r="B114" s="76" t="s">
        <v>113</v>
      </c>
      <c r="C114" s="82"/>
      <c r="D114" s="84">
        <f>SUM(D115)</f>
        <v>1501</v>
      </c>
      <c r="E114" s="84">
        <f>SUM(E115)</f>
        <v>1419</v>
      </c>
    </row>
    <row r="115" spans="1:5" ht="45">
      <c r="A115" s="69" t="s">
        <v>109</v>
      </c>
      <c r="B115" s="77" t="s">
        <v>111</v>
      </c>
      <c r="C115" s="82"/>
      <c r="D115" s="84">
        <f>SUM(D116,D118)</f>
        <v>1501</v>
      </c>
      <c r="E115" s="84">
        <f>SUM(E116,E118)</f>
        <v>1419</v>
      </c>
    </row>
    <row r="116" spans="1:5" ht="75">
      <c r="A116" s="71" t="s">
        <v>110</v>
      </c>
      <c r="B116" s="78" t="s">
        <v>112</v>
      </c>
      <c r="C116" s="82"/>
      <c r="D116" s="84">
        <f>SUM(D117)</f>
        <v>711</v>
      </c>
      <c r="E116" s="84">
        <f>SUM(E117)</f>
        <v>631</v>
      </c>
    </row>
    <row r="117" spans="1:5" ht="30">
      <c r="A117" s="95" t="s">
        <v>114</v>
      </c>
      <c r="B117" s="77" t="s">
        <v>112</v>
      </c>
      <c r="C117" s="83">
        <v>200</v>
      </c>
      <c r="D117" s="84">
        <v>711</v>
      </c>
      <c r="E117" s="84">
        <v>631</v>
      </c>
    </row>
    <row r="118" spans="1:5" ht="30">
      <c r="A118" s="117" t="s">
        <v>265</v>
      </c>
      <c r="B118" s="78" t="s">
        <v>210</v>
      </c>
      <c r="C118" s="82"/>
      <c r="D118" s="84">
        <f>SUM(D119)</f>
        <v>790</v>
      </c>
      <c r="E118" s="84">
        <f>SUM(E119)</f>
        <v>788</v>
      </c>
    </row>
    <row r="119" spans="1:5" ht="15">
      <c r="A119" s="95" t="s">
        <v>27</v>
      </c>
      <c r="B119" s="77" t="s">
        <v>210</v>
      </c>
      <c r="C119" s="83">
        <v>500</v>
      </c>
      <c r="D119" s="84">
        <v>790</v>
      </c>
      <c r="E119" s="84">
        <v>788</v>
      </c>
    </row>
    <row r="120" spans="1:5" ht="63">
      <c r="A120" s="81" t="s">
        <v>276</v>
      </c>
      <c r="B120" s="79" t="s">
        <v>180</v>
      </c>
      <c r="C120" s="87"/>
      <c r="D120" s="88">
        <f>SUM(D121)</f>
        <v>2319</v>
      </c>
      <c r="E120" s="88">
        <f>SUM(E121)</f>
        <v>2308</v>
      </c>
    </row>
    <row r="121" spans="1:5" ht="45">
      <c r="A121" s="68" t="s">
        <v>177</v>
      </c>
      <c r="B121" s="76" t="s">
        <v>181</v>
      </c>
      <c r="C121" s="82"/>
      <c r="D121" s="84">
        <f>SUM(D122,D127)</f>
        <v>2319</v>
      </c>
      <c r="E121" s="84">
        <f>SUM(E122,E127)</f>
        <v>2308</v>
      </c>
    </row>
    <row r="122" spans="1:5" ht="30">
      <c r="A122" s="69" t="s">
        <v>197</v>
      </c>
      <c r="B122" s="77" t="s">
        <v>199</v>
      </c>
      <c r="C122" s="82"/>
      <c r="D122" s="84">
        <f>SUM(D123,D125)</f>
        <v>1487</v>
      </c>
      <c r="E122" s="84">
        <f>SUM(E123,E125)</f>
        <v>1487</v>
      </c>
    </row>
    <row r="123" spans="1:5" ht="60">
      <c r="A123" s="70" t="s">
        <v>198</v>
      </c>
      <c r="B123" s="78" t="s">
        <v>200</v>
      </c>
      <c r="C123" s="82"/>
      <c r="D123" s="84">
        <f>SUM(D124)</f>
        <v>1287</v>
      </c>
      <c r="E123" s="84">
        <f>SUM(E124)</f>
        <v>1287</v>
      </c>
    </row>
    <row r="124" spans="1:5" ht="30">
      <c r="A124" s="95" t="s">
        <v>82</v>
      </c>
      <c r="B124" s="77" t="s">
        <v>200</v>
      </c>
      <c r="C124" s="83">
        <v>600</v>
      </c>
      <c r="D124" s="84">
        <v>1287</v>
      </c>
      <c r="E124" s="84">
        <v>1287</v>
      </c>
    </row>
    <row r="125" spans="1:5" ht="60">
      <c r="A125" s="117" t="s">
        <v>237</v>
      </c>
      <c r="B125" s="15" t="s">
        <v>233</v>
      </c>
      <c r="C125" s="15"/>
      <c r="D125" s="158">
        <f>SUM(D126)</f>
        <v>200</v>
      </c>
      <c r="E125" s="158">
        <f>SUM(E126)</f>
        <v>200</v>
      </c>
    </row>
    <row r="126" spans="1:5" ht="30">
      <c r="A126" s="95" t="s">
        <v>82</v>
      </c>
      <c r="B126" s="13" t="s">
        <v>233</v>
      </c>
      <c r="C126" s="13" t="s">
        <v>79</v>
      </c>
      <c r="D126" s="158">
        <v>200</v>
      </c>
      <c r="E126" s="158">
        <v>200</v>
      </c>
    </row>
    <row r="127" spans="1:5" ht="30">
      <c r="A127" s="69" t="s">
        <v>178</v>
      </c>
      <c r="B127" s="77" t="s">
        <v>182</v>
      </c>
      <c r="C127" s="82"/>
      <c r="D127" s="84">
        <f>SUM(D128,D130,D132)</f>
        <v>832</v>
      </c>
      <c r="E127" s="84">
        <f>SUM(E128,E130,E132)</f>
        <v>821</v>
      </c>
    </row>
    <row r="128" spans="1:5" ht="60">
      <c r="A128" s="70" t="s">
        <v>195</v>
      </c>
      <c r="B128" s="78" t="s">
        <v>196</v>
      </c>
      <c r="C128" s="82"/>
      <c r="D128" s="84">
        <f>SUM(D129)</f>
        <v>262</v>
      </c>
      <c r="E128" s="84">
        <f>SUM(E129)</f>
        <v>262</v>
      </c>
    </row>
    <row r="129" spans="1:5" ht="30">
      <c r="A129" s="95" t="s">
        <v>82</v>
      </c>
      <c r="B129" s="77" t="s">
        <v>196</v>
      </c>
      <c r="C129" s="83">
        <v>600</v>
      </c>
      <c r="D129" s="84">
        <v>262</v>
      </c>
      <c r="E129" s="84">
        <v>262</v>
      </c>
    </row>
    <row r="130" spans="1:5" ht="45">
      <c r="A130" s="70" t="s">
        <v>179</v>
      </c>
      <c r="B130" s="78" t="s">
        <v>183</v>
      </c>
      <c r="C130" s="82"/>
      <c r="D130" s="84">
        <f>SUM(D131)</f>
        <v>468</v>
      </c>
      <c r="E130" s="84">
        <f>SUM(E131)</f>
        <v>468</v>
      </c>
    </row>
    <row r="131" spans="1:5" ht="30">
      <c r="A131" s="95" t="s">
        <v>82</v>
      </c>
      <c r="B131" s="77" t="s">
        <v>183</v>
      </c>
      <c r="C131" s="83">
        <v>600</v>
      </c>
      <c r="D131" s="84">
        <v>468</v>
      </c>
      <c r="E131" s="84">
        <v>468</v>
      </c>
    </row>
    <row r="132" spans="1:5" ht="120">
      <c r="A132" s="101" t="s">
        <v>260</v>
      </c>
      <c r="B132" s="61" t="s">
        <v>247</v>
      </c>
      <c r="C132" s="16"/>
      <c r="D132" s="157">
        <f>SUM(D133:D134)</f>
        <v>102</v>
      </c>
      <c r="E132" s="157">
        <f>SUM(E133:E134)</f>
        <v>91</v>
      </c>
    </row>
    <row r="133" spans="1:5" ht="15">
      <c r="A133" s="95" t="s">
        <v>27</v>
      </c>
      <c r="B133" s="16" t="s">
        <v>247</v>
      </c>
      <c r="C133" s="16" t="s">
        <v>80</v>
      </c>
      <c r="D133" s="157">
        <v>19</v>
      </c>
      <c r="E133" s="157">
        <v>17</v>
      </c>
    </row>
    <row r="134" spans="1:5" ht="30">
      <c r="A134" s="95" t="s">
        <v>82</v>
      </c>
      <c r="B134" s="16" t="s">
        <v>247</v>
      </c>
      <c r="C134" s="16" t="s">
        <v>79</v>
      </c>
      <c r="D134" s="157">
        <v>83</v>
      </c>
      <c r="E134" s="157">
        <v>74</v>
      </c>
    </row>
    <row r="135" spans="1:5" ht="94.5">
      <c r="A135" s="81" t="s">
        <v>277</v>
      </c>
      <c r="B135" s="79" t="s">
        <v>204</v>
      </c>
      <c r="C135" s="87"/>
      <c r="D135" s="88">
        <f>SUM(D136)</f>
        <v>858.3</v>
      </c>
      <c r="E135" s="88">
        <f>SUM(E136)</f>
        <v>823.6</v>
      </c>
    </row>
    <row r="136" spans="1:5" ht="60">
      <c r="A136" s="68" t="s">
        <v>201</v>
      </c>
      <c r="B136" s="76" t="s">
        <v>205</v>
      </c>
      <c r="C136" s="82"/>
      <c r="D136" s="84">
        <f>SUM(D137)</f>
        <v>858.3</v>
      </c>
      <c r="E136" s="84">
        <f>SUM(E137)</f>
        <v>823.6</v>
      </c>
    </row>
    <row r="137" spans="1:5" ht="45">
      <c r="A137" s="73" t="s">
        <v>202</v>
      </c>
      <c r="B137" s="77" t="s">
        <v>206</v>
      </c>
      <c r="C137" s="82"/>
      <c r="D137" s="84">
        <f>SUM(D138,D141)</f>
        <v>858.3</v>
      </c>
      <c r="E137" s="84">
        <f>SUM(E138,E141)</f>
        <v>823.6</v>
      </c>
    </row>
    <row r="138" spans="1:5" ht="15">
      <c r="A138" s="72" t="s">
        <v>203</v>
      </c>
      <c r="B138" s="78" t="s">
        <v>207</v>
      </c>
      <c r="C138" s="82"/>
      <c r="D138" s="84">
        <f>SUM(D139:D140)</f>
        <v>650.29999999999995</v>
      </c>
      <c r="E138" s="84">
        <f>SUM(E139:E140)</f>
        <v>633.6</v>
      </c>
    </row>
    <row r="139" spans="1:5" ht="60">
      <c r="A139" s="95" t="s">
        <v>72</v>
      </c>
      <c r="B139" s="77" t="s">
        <v>207</v>
      </c>
      <c r="C139" s="83">
        <v>100</v>
      </c>
      <c r="D139" s="157">
        <v>300</v>
      </c>
      <c r="E139" s="157">
        <v>300</v>
      </c>
    </row>
    <row r="140" spans="1:5" ht="30">
      <c r="A140" s="95" t="s">
        <v>114</v>
      </c>
      <c r="B140" s="77" t="s">
        <v>207</v>
      </c>
      <c r="C140" s="83">
        <v>200</v>
      </c>
      <c r="D140" s="98">
        <v>350.3</v>
      </c>
      <c r="E140" s="98">
        <v>333.6</v>
      </c>
    </row>
    <row r="141" spans="1:5" ht="30">
      <c r="A141" s="117" t="s">
        <v>208</v>
      </c>
      <c r="B141" s="15" t="s">
        <v>209</v>
      </c>
      <c r="C141" s="15"/>
      <c r="D141" s="157">
        <f>SUM(D142:D143)</f>
        <v>208</v>
      </c>
      <c r="E141" s="157">
        <f>SUM(E142:E143)</f>
        <v>190</v>
      </c>
    </row>
    <row r="142" spans="1:5" ht="60">
      <c r="A142" s="95" t="s">
        <v>72</v>
      </c>
      <c r="B142" s="13" t="s">
        <v>209</v>
      </c>
      <c r="C142" s="12" t="s">
        <v>74</v>
      </c>
      <c r="D142" s="171">
        <v>150</v>
      </c>
      <c r="E142" s="171">
        <v>150</v>
      </c>
    </row>
    <row r="143" spans="1:5" ht="30">
      <c r="A143" s="95" t="s">
        <v>114</v>
      </c>
      <c r="B143" s="13" t="s">
        <v>209</v>
      </c>
      <c r="C143" s="12" t="s">
        <v>75</v>
      </c>
      <c r="D143" s="171">
        <v>58</v>
      </c>
      <c r="E143" s="171">
        <v>40</v>
      </c>
    </row>
    <row r="144" spans="1:5" ht="15.75">
      <c r="A144" s="81" t="s">
        <v>83</v>
      </c>
      <c r="B144" s="79" t="s">
        <v>213</v>
      </c>
      <c r="C144" s="87"/>
      <c r="D144" s="88">
        <f>SUM(D145)</f>
        <v>1311</v>
      </c>
      <c r="E144" s="88">
        <f>SUM(E145)</f>
        <v>1311</v>
      </c>
    </row>
    <row r="145" spans="1:5" ht="30">
      <c r="A145" s="70" t="s">
        <v>84</v>
      </c>
      <c r="B145" s="78" t="s">
        <v>214</v>
      </c>
      <c r="C145" s="82"/>
      <c r="D145" s="84">
        <f>SUM(D146)</f>
        <v>1311</v>
      </c>
      <c r="E145" s="84">
        <f>SUM(E146)</f>
        <v>1311</v>
      </c>
    </row>
    <row r="146" spans="1:5" ht="60">
      <c r="A146" s="95" t="s">
        <v>72</v>
      </c>
      <c r="B146" s="77" t="s">
        <v>214</v>
      </c>
      <c r="C146" s="83">
        <v>100</v>
      </c>
      <c r="D146" s="84">
        <v>1311</v>
      </c>
      <c r="E146" s="84">
        <v>1311</v>
      </c>
    </row>
    <row r="147" spans="1:5" ht="15.75">
      <c r="A147" s="159" t="s">
        <v>230</v>
      </c>
      <c r="B147" s="160" t="s">
        <v>228</v>
      </c>
      <c r="C147" s="25"/>
      <c r="D147" s="100">
        <f>SUM(D148)</f>
        <v>581.9</v>
      </c>
      <c r="E147" s="100">
        <f>SUM(E148)</f>
        <v>581.9</v>
      </c>
    </row>
    <row r="148" spans="1:5" ht="30">
      <c r="A148" s="108" t="s">
        <v>84</v>
      </c>
      <c r="B148" s="15" t="s">
        <v>229</v>
      </c>
      <c r="C148" s="9"/>
      <c r="D148" s="157">
        <f>SUM(D149:D149)</f>
        <v>581.9</v>
      </c>
      <c r="E148" s="157">
        <f>SUM(E149:E149)</f>
        <v>581.9</v>
      </c>
    </row>
    <row r="149" spans="1:5" ht="60">
      <c r="A149" s="95" t="s">
        <v>72</v>
      </c>
      <c r="B149" s="13" t="s">
        <v>229</v>
      </c>
      <c r="C149" s="10" t="s">
        <v>74</v>
      </c>
      <c r="D149" s="157">
        <v>581.9</v>
      </c>
      <c r="E149" s="157">
        <v>581.9</v>
      </c>
    </row>
    <row r="150" spans="1:5" ht="15.75">
      <c r="A150" s="81" t="s">
        <v>85</v>
      </c>
      <c r="B150" s="79" t="s">
        <v>215</v>
      </c>
      <c r="C150" s="87"/>
      <c r="D150" s="88">
        <f>SUM(D151)</f>
        <v>413.6</v>
      </c>
      <c r="E150" s="88">
        <f>SUM(E151)</f>
        <v>424.20000000000005</v>
      </c>
    </row>
    <row r="151" spans="1:5" ht="30">
      <c r="A151" s="70" t="s">
        <v>84</v>
      </c>
      <c r="B151" s="78" t="s">
        <v>216</v>
      </c>
      <c r="C151" s="82"/>
      <c r="D151" s="84">
        <f>SUM(D152:D153)</f>
        <v>413.6</v>
      </c>
      <c r="E151" s="84">
        <f>SUM(E152:E153)</f>
        <v>424.20000000000005</v>
      </c>
    </row>
    <row r="152" spans="1:5" ht="60">
      <c r="A152" s="95" t="s">
        <v>72</v>
      </c>
      <c r="B152" s="77" t="s">
        <v>216</v>
      </c>
      <c r="C152" s="83">
        <v>100</v>
      </c>
      <c r="D152" s="157">
        <v>338.1</v>
      </c>
      <c r="E152" s="157">
        <v>338.1</v>
      </c>
    </row>
    <row r="153" spans="1:5" ht="30">
      <c r="A153" s="95" t="s">
        <v>114</v>
      </c>
      <c r="B153" s="77" t="s">
        <v>216</v>
      </c>
      <c r="C153" s="83">
        <v>200</v>
      </c>
      <c r="D153" s="157">
        <v>75.5</v>
      </c>
      <c r="E153" s="157">
        <v>86.1</v>
      </c>
    </row>
    <row r="154" spans="1:5" ht="31.5">
      <c r="A154" s="99" t="s">
        <v>221</v>
      </c>
      <c r="B154" s="79" t="s">
        <v>222</v>
      </c>
      <c r="C154" s="86"/>
      <c r="D154" s="100">
        <f t="shared" ref="D154:E156" si="2">SUM(D155)</f>
        <v>224</v>
      </c>
      <c r="E154" s="100">
        <f t="shared" si="2"/>
        <v>224</v>
      </c>
    </row>
    <row r="155" spans="1:5" ht="15">
      <c r="A155" s="101" t="s">
        <v>223</v>
      </c>
      <c r="B155" s="78" t="s">
        <v>91</v>
      </c>
      <c r="C155" s="82"/>
      <c r="D155" s="84">
        <f t="shared" si="2"/>
        <v>224</v>
      </c>
      <c r="E155" s="84">
        <f t="shared" si="2"/>
        <v>224</v>
      </c>
    </row>
    <row r="156" spans="1:5" ht="45">
      <c r="A156" s="70" t="s">
        <v>92</v>
      </c>
      <c r="B156" s="78" t="s">
        <v>93</v>
      </c>
      <c r="C156" s="82"/>
      <c r="D156" s="84">
        <f t="shared" si="2"/>
        <v>224</v>
      </c>
      <c r="E156" s="84">
        <f t="shared" si="2"/>
        <v>224</v>
      </c>
    </row>
    <row r="157" spans="1:5" ht="15">
      <c r="A157" s="95" t="s">
        <v>73</v>
      </c>
      <c r="B157" s="77" t="s">
        <v>93</v>
      </c>
      <c r="C157" s="83">
        <v>800</v>
      </c>
      <c r="D157" s="84">
        <v>224</v>
      </c>
      <c r="E157" s="84">
        <v>224</v>
      </c>
    </row>
    <row r="158" spans="1:5" ht="15.75">
      <c r="A158" s="196" t="s">
        <v>264</v>
      </c>
      <c r="B158" s="194"/>
      <c r="C158" s="195"/>
      <c r="D158" s="197">
        <v>1838.6</v>
      </c>
      <c r="E158" s="197">
        <v>3681</v>
      </c>
    </row>
    <row r="159" spans="1:5" ht="19.5" thickBot="1">
      <c r="A159" s="91" t="s">
        <v>224</v>
      </c>
      <c r="B159" s="92"/>
      <c r="C159" s="93"/>
      <c r="D159" s="94">
        <f>SUM(D14,D45,D55,D60,D67,D80,D120,D135,D144,D150,D154,D147,D158)</f>
        <v>130242.30000000002</v>
      </c>
      <c r="E159" s="94">
        <f>SUM(E14,E45,E55,E60,E67,E80,E120,E135,E144,E150,E154,E147,E158)</f>
        <v>131097.4</v>
      </c>
    </row>
  </sheetData>
  <mergeCells count="14">
    <mergeCell ref="A4:E4"/>
    <mergeCell ref="A3:E3"/>
    <mergeCell ref="A2:E2"/>
    <mergeCell ref="A1:E1"/>
    <mergeCell ref="A5:E5"/>
    <mergeCell ref="A6:E6"/>
    <mergeCell ref="A7:E7"/>
    <mergeCell ref="A8:E8"/>
    <mergeCell ref="A12:A13"/>
    <mergeCell ref="B12:B13"/>
    <mergeCell ref="C12:C13"/>
    <mergeCell ref="D12:E12"/>
    <mergeCell ref="A10:E10"/>
    <mergeCell ref="D11:E11"/>
  </mergeCells>
  <pageMargins left="0.59055118110236227" right="0.19685039370078741" top="0.19685039370078741" bottom="0.19685039370078741" header="0.31496062992125984" footer="0.31496062992125984"/>
  <pageSetup paperSize="9" scale="8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 </vt:lpstr>
      <vt:lpstr>ЦС 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PC</cp:lastModifiedBy>
  <cp:lastPrinted>2019-11-19T09:24:12Z</cp:lastPrinted>
  <dcterms:created xsi:type="dcterms:W3CDTF">2012-12-11T08:33:08Z</dcterms:created>
  <dcterms:modified xsi:type="dcterms:W3CDTF">2019-11-19T09:33:42Z</dcterms:modified>
</cp:coreProperties>
</file>